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1.xml" ContentType="application/vnd.openxmlformats-officedocument.spreadsheetml.comment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NN-Agaf_Nostro_Management\NH- Anaf ALM\EXCEL\COVERED_BONDS\Investor_Reports\"/>
    </mc:Choice>
  </mc:AlternateContent>
  <xr:revisionPtr revIDLastSave="0" documentId="13_ncr:1_{D07493DE-DFBF-49AC-9355-F95779080224}" xr6:coauthVersionLast="47" xr6:coauthVersionMax="47" xr10:uidLastSave="{00000000-0000-0000-0000-000000000000}"/>
  <bookViews>
    <workbookView xWindow="-120" yWindow="-120" windowWidth="29040" windowHeight="17790" xr2:uid="{6484E002-639E-489C-B097-DF768671961D}"/>
  </bookViews>
  <sheets>
    <sheet name="Disclaimer" sheetId="8" r:id="rId1"/>
    <sheet name="A. HTT General" sheetId="9" r:id="rId2"/>
    <sheet name="B1. HTT Mortgage Assets" sheetId="10" r:id="rId3"/>
    <sheet name="C. HTT Harmonised Glossary" sheetId="12" r:id="rId4"/>
  </sheets>
  <definedNames>
    <definedName name="_IDVTrackerExP" hidden="1">0</definedName>
    <definedName name="_IDVTrackerFreigabeDateiIDP" hidden="1">-1</definedName>
    <definedName name="_IDVTrackerFreigabeStatusP" hidden="1">0</definedName>
    <definedName name="_IDVTrackerFreigabeVersionP" hidden="1">-1</definedName>
    <definedName name="_IDVTrackerIDP" hidden="1">506253</definedName>
    <definedName name="_IDVTrackerMajorVersionP" hidden="1">1</definedName>
    <definedName name="_IDVTrackerMinorVersionP" hidden="1">0</definedName>
    <definedName name="_IDVTrackerVersionP" hidden="1">3</definedName>
    <definedName name="ColumnTitle_018d9536c25f4f68bb39ec54d627f613" localSheetId="1">'A. HTT General'!$A$52</definedName>
    <definedName name="ColumnTitle_0c50ee360ef54a368dd8a5ad0fa0ec7a" localSheetId="1">'A. HTT General'!$A$44</definedName>
    <definedName name="ColumnTitle_13d50444572248d9a9a6d97a6910da92" localSheetId="2">'B1. HTT Mortgage Assets'!$C$43</definedName>
    <definedName name="ColumnTitle_18315221330846c28c9cd251f886b75c" localSheetId="1">'A. HTT General'!$A$13</definedName>
    <definedName name="ColumnTitle_1c5160f924d34b2c9d07e53ef1dab3a9" localSheetId="1">'A. HTT General'!$A$216</definedName>
    <definedName name="ColumnTitle_2287d7bb2a2943df8c7967a5d9dd914b" localSheetId="2">'B1. HTT Mortgage Assets'!$A$571</definedName>
    <definedName name="ColumnTitle_243e438c673249478232340b82099904" localSheetId="2">'B1. HTT Mortgage Assets'!$A$276</definedName>
    <definedName name="ColumnTitle_25f1d254c8cd4538bb54527382d2a178" localSheetId="2">'B1. HTT Mortgage Assets'!$C$12</definedName>
    <definedName name="ColumnTitle_2a7cbfd292c9488aa728a6bee9f114fe" localSheetId="2">'B1. HTT Mortgage Assets'!$A$26</definedName>
    <definedName name="ColumnTitle_2b5f355cb5aa4ab8ae11e884301edd39" localSheetId="2">'B1. HTT Mortgage Assets'!$C$98</definedName>
    <definedName name="ColumnTitle_2cb26c8cf4d6483fa2667a2fd90e555b" localSheetId="2">'B1. HTT Mortgage Assets'!$C$22</definedName>
    <definedName name="ColumnTitle_309e1421f16a4ecd8cb6a521067c7c06" localSheetId="2">'B1. HTT Mortgage Assets'!$A$525</definedName>
    <definedName name="ColumnTitle_37d2bcbb4c0d41cfa73d0b1cd0d8ce34" localSheetId="2">'B1. HTT Mortgage Assets'!$B$28</definedName>
    <definedName name="ColumnTitle_45323b8540bd49ec8f5caf08f351d87f" localSheetId="2">'B1. HTT Mortgage Assets'!$A$260</definedName>
    <definedName name="ColumnTitle_502998b741d046d98d678f75be38c13a" localSheetId="1">'A. HTT General'!$A$163</definedName>
    <definedName name="ColumnTitle_534e39c323614d51b60275175b8402c1" localSheetId="2">'B1. HTT Mortgage Assets'!$A$170</definedName>
    <definedName name="ColumnTitle_539e725edc674281ac9f71ec49455bb3" localSheetId="2">'B1. HTT Mortgage Assets'!$C$44</definedName>
    <definedName name="ColumnTitle_57a44f2f6d044c97a9ffafb27e8ecaa2" localSheetId="2">'B1. HTT Mortgage Assets'!$A$169</definedName>
    <definedName name="ColumnTitle_5c2136a9b6da42bcab583953919c1dc6" localSheetId="2">'B1. HTT Mortgage Assets'!$A$11</definedName>
    <definedName name="ColumnTitle_5c50d571b8e84ef2ab31b9b4e2318e14" localSheetId="2">'B1. HTT Mortgage Assets'!$B$149</definedName>
    <definedName name="ColumnTitle_60a394dcfa7a45bcbf35dcf2f3449f82" localSheetId="3">'C. HTT Harmonised Glossary'!$A$44</definedName>
    <definedName name="ColumnTitle_689c26e116c84017ade0c5d4f43dffc5" localSheetId="1">'A. HTT General'!$A$230</definedName>
    <definedName name="ColumnTitle_6aeb93f144734be8964e6847c1c8a807" localSheetId="2">'B1. HTT Mortgage Assets'!$A$497</definedName>
    <definedName name="ColumnTitle_6f94eda2d587414187404d031a5c95d3" localSheetId="1">'A. HTT General'!$A$65</definedName>
    <definedName name="ColumnTitle_724e4761912c478488ebb84d43e7f379" localSheetId="2">'B1. HTT Mortgage Assets'!$A$27</definedName>
    <definedName name="ColumnTitle_77d1a13bad764b338cf30e117f9cf9aa" localSheetId="2">'B1. HTT Mortgage Assets'!$A$453</definedName>
    <definedName name="ColumnTitle_7d04e3d0c1d743049ca83fc982680551" localSheetId="2">'B1. HTT Mortgage Assets'!$A$475</definedName>
    <definedName name="ColumnTitle_81b1961cd22c4c979e4b0adce06a6870" localSheetId="1">'A. HTT General'!$B$19</definedName>
    <definedName name="ColumnTitle_85b228c5b234453eb665fa7e1ea4b28b" localSheetId="2">'B1. HTT Mortgage Assets'!$A$259</definedName>
    <definedName name="ColumnTitle_9152e3d2ca1241df82d96ac33eedab3b" localSheetId="1">'A. HTT General'!$A$111</definedName>
    <definedName name="ColumnTitle_9a40332004bf4423b035d3c77cbd3709" localSheetId="2">'B1. HTT Mortgage Assets'!$A$548</definedName>
    <definedName name="ColumnTitle_9a5b2b1a4d214762bc744a81d38df8c6" localSheetId="2">'B1. HTT Mortgage Assets'!$C$36</definedName>
    <definedName name="ColumnTitle_9a6ee812de1a40639bbc25863233ba65" localSheetId="2">'B1. HTT Mortgage Assets'!$A$424</definedName>
    <definedName name="ColumnTitle_9fc31e8bb87242d58cd48ae1a2741990" localSheetId="1">'A. HTT General'!$A$192</definedName>
    <definedName name="ColumnTitle_a8a0d91b382b49c19db727fe79c640f6" localSheetId="1">'A. HTT General'!$A$173</definedName>
    <definedName name="ColumnTitle_ac74c1a4f0584173b89451e1f8a2bc31" localSheetId="1">'A. HTT General'!$A$137</definedName>
    <definedName name="ColumnTitle_b55cecfef0b3466c9e93154d1041e312" localSheetId="2">'B1. HTT Mortgage Assets'!$E$98</definedName>
    <definedName name="ColumnTitle_b7b31f2631634288b92351b4678c2241" localSheetId="1">'A. HTT General'!$A$88</definedName>
    <definedName name="ColumnTitle_b94d12fb5dff44dba44e3e944a55a3c6" localSheetId="2">'B1. HTT Mortgage Assets'!$A$258</definedName>
    <definedName name="ColumnTitle_c840e1876b014f56a543947872dc4ce1" localSheetId="2">'B1. HTT Mortgage Assets'!$A$237</definedName>
    <definedName name="ColumnTitle_cd739f8398f84a2c8b5b01747e9ab050" localSheetId="2">'B1. HTT Mortgage Assets'!$A$159</definedName>
    <definedName name="ColumnTitle_d3df3bdc891041bb8d3f4360e842a8a6" localSheetId="2">'B1. HTT Mortgage Assets'!$A$594</definedName>
    <definedName name="ColumnTitle_d7512dc718c946e6822363ed5f1ce9df" localSheetId="2">'B1. HTT Mortgage Assets'!$A$395</definedName>
    <definedName name="ColumnTitle_d9645bbc05f14614bca185f2d2ae082c" localSheetId="3">'C. HTT Harmonised Glossary'!$A$5</definedName>
    <definedName name="ColumnTitle_dc2f3ce63041407aaa220f56ba373466" localSheetId="2">'B1. HTT Mortgage Assets'!$A$186</definedName>
    <definedName name="ColumnTitle_e33f87c624044451819943385fa3d55c" localSheetId="2">'B1. HTT Mortgage Assets'!$A$35</definedName>
    <definedName name="ColumnTitle_e41545dbe7e04d9ebd46f7564a6f5f2e" localSheetId="2">'B1. HTT Mortgage Assets'!$A$596</definedName>
    <definedName name="ColumnTitle_e9555f20a3244a9eb1691a2c395a19e4" localSheetId="2">'B1. HTT Mortgage Assets'!$B$169</definedName>
    <definedName name="ColumnTitle_eda6d738fdf94f70bc31524e4d051ad7" localSheetId="2">'B1. HTT Mortgage Assets'!$A$215</definedName>
    <definedName name="ColumnTitle_ee42710512e24481af5ecfd9c4924a48" localSheetId="1">'A. HTT General'!$A$228</definedName>
    <definedName name="ColumnTitle_f524c1ec209340fd9e2feae9d3165d67" localSheetId="3">'C. HTT Harmonised Glossary'!$A$28</definedName>
    <definedName name="ColumnTitle_f58baea871dc47ffa26a730a682986bb" localSheetId="1">'A. HTT General'!$A$37</definedName>
    <definedName name="ColumnTitle_fb1c6ed4feb34b5bb6fe1181bfa48e2f" localSheetId="2">'B1. HTT Mortgage Assets'!$A$179</definedName>
    <definedName name="ColumnTitle_fb736f141958476c932df240b884dd45" localSheetId="2">'B1. HTT Mortgage Assets'!$A$603</definedName>
    <definedName name="FINAL">#REF!</definedName>
    <definedName name="Title_a3a1278e13114a138ff0097ab838423a" localSheetId="3">'C. HTT Harmonised Glossary'!$A$51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0" i="9" l="1"/>
  <c r="F622" i="10"/>
  <c r="F621" i="10"/>
  <c r="F620" i="10"/>
  <c r="F619" i="10"/>
  <c r="F618" i="10"/>
  <c r="F617" i="10"/>
  <c r="D617" i="10"/>
  <c r="C617" i="10"/>
  <c r="D601" i="10"/>
  <c r="F599" i="10" s="1"/>
  <c r="C601" i="10"/>
  <c r="E597" i="10" s="1"/>
  <c r="F600" i="10"/>
  <c r="D585" i="10"/>
  <c r="C585" i="10"/>
  <c r="E578" i="10" s="1"/>
  <c r="D567" i="10"/>
  <c r="F555" i="10" s="1"/>
  <c r="C567" i="10"/>
  <c r="E561" i="10" s="1"/>
  <c r="D544" i="10"/>
  <c r="F526" i="10" s="1"/>
  <c r="C544" i="10"/>
  <c r="E528" i="10" s="1"/>
  <c r="D487" i="10"/>
  <c r="F492" i="10" s="1"/>
  <c r="C487" i="10"/>
  <c r="E492" i="10" s="1"/>
  <c r="D465" i="10"/>
  <c r="F470" i="10" s="1"/>
  <c r="C465" i="10"/>
  <c r="E468" i="10" s="1"/>
  <c r="E459" i="10"/>
  <c r="D452" i="10"/>
  <c r="F440" i="10" s="1"/>
  <c r="C452" i="10"/>
  <c r="E446" i="10" s="1"/>
  <c r="F443" i="10"/>
  <c r="F393" i="10"/>
  <c r="F392" i="10"/>
  <c r="F391" i="10"/>
  <c r="F390" i="10"/>
  <c r="F389" i="10"/>
  <c r="F388" i="10"/>
  <c r="F387" i="10"/>
  <c r="F386" i="10"/>
  <c r="F385" i="10"/>
  <c r="F384" i="10"/>
  <c r="F383" i="10"/>
  <c r="D382" i="10"/>
  <c r="C382" i="10"/>
  <c r="D372" i="10"/>
  <c r="F370" i="10" s="1"/>
  <c r="C372" i="10"/>
  <c r="E368" i="10" s="1"/>
  <c r="D365" i="10"/>
  <c r="F363" i="10" s="1"/>
  <c r="C365" i="10"/>
  <c r="E359" i="10" s="1"/>
  <c r="D346" i="10"/>
  <c r="F345" i="10" s="1"/>
  <c r="C346" i="10"/>
  <c r="E334" i="10" s="1"/>
  <c r="D328" i="10"/>
  <c r="F322" i="10" s="1"/>
  <c r="C328" i="10"/>
  <c r="E318" i="10" s="1"/>
  <c r="E327" i="10"/>
  <c r="D305" i="10"/>
  <c r="F293" i="10" s="1"/>
  <c r="C305" i="10"/>
  <c r="E301" i="10" s="1"/>
  <c r="D249" i="10"/>
  <c r="F243" i="10" s="1"/>
  <c r="C249" i="10"/>
  <c r="E244" i="10" s="1"/>
  <c r="D227" i="10"/>
  <c r="F232" i="10" s="1"/>
  <c r="C227" i="10"/>
  <c r="E225" i="10" s="1"/>
  <c r="D214" i="10"/>
  <c r="F197" i="10" s="1"/>
  <c r="C214" i="10"/>
  <c r="E197" i="10" s="1"/>
  <c r="D187" i="10"/>
  <c r="C187" i="10"/>
  <c r="E181" i="10"/>
  <c r="E180" i="10"/>
  <c r="E174" i="10"/>
  <c r="E173" i="10"/>
  <c r="E172" i="10"/>
  <c r="E171" i="10"/>
  <c r="E170" i="10"/>
  <c r="E162" i="10"/>
  <c r="E161" i="10"/>
  <c r="E160" i="10"/>
  <c r="C153" i="10"/>
  <c r="E153" i="10" s="1"/>
  <c r="E152" i="10"/>
  <c r="E151" i="10"/>
  <c r="E150" i="10"/>
  <c r="E105" i="10"/>
  <c r="E104" i="10"/>
  <c r="E103" i="10"/>
  <c r="E102" i="10"/>
  <c r="E101" i="10"/>
  <c r="E100" i="10"/>
  <c r="D99" i="10"/>
  <c r="C99" i="10"/>
  <c r="C88" i="10"/>
  <c r="E88" i="10" s="1"/>
  <c r="E87" i="10"/>
  <c r="E86" i="10"/>
  <c r="E85" i="10"/>
  <c r="E84" i="10"/>
  <c r="E83" i="10"/>
  <c r="E82" i="10"/>
  <c r="E81" i="10"/>
  <c r="E80" i="10"/>
  <c r="E79" i="10"/>
  <c r="E78" i="10"/>
  <c r="E77" i="10"/>
  <c r="D76" i="10"/>
  <c r="C76" i="10"/>
  <c r="E75" i="10"/>
  <c r="E74" i="10"/>
  <c r="E73" i="10"/>
  <c r="D72" i="10"/>
  <c r="C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D44" i="10"/>
  <c r="C44" i="10"/>
  <c r="E36" i="10"/>
  <c r="E28" i="10"/>
  <c r="C15" i="10"/>
  <c r="E23" i="10" s="1"/>
  <c r="F196" i="10" l="1"/>
  <c r="E245" i="10"/>
  <c r="F248" i="10"/>
  <c r="E291" i="10"/>
  <c r="E361" i="10"/>
  <c r="E363" i="10"/>
  <c r="F597" i="10"/>
  <c r="E288" i="10"/>
  <c r="E317" i="10"/>
  <c r="E319" i="10"/>
  <c r="F224" i="10"/>
  <c r="F320" i="10"/>
  <c r="E479" i="10"/>
  <c r="F225" i="10"/>
  <c r="E226" i="10"/>
  <c r="F226" i="10"/>
  <c r="E344" i="10"/>
  <c r="E198" i="10"/>
  <c r="F198" i="10"/>
  <c r="F202" i="10"/>
  <c r="F479" i="10"/>
  <c r="F481" i="10"/>
  <c r="E211" i="10"/>
  <c r="F482" i="10"/>
  <c r="F483" i="10"/>
  <c r="F212" i="10"/>
  <c r="F436" i="10"/>
  <c r="F485" i="10"/>
  <c r="E213" i="10"/>
  <c r="F441" i="10"/>
  <c r="F486" i="10"/>
  <c r="E199" i="10"/>
  <c r="E207" i="10"/>
  <c r="F480" i="10"/>
  <c r="F210" i="10"/>
  <c r="F211" i="10"/>
  <c r="E212" i="10"/>
  <c r="F484" i="10"/>
  <c r="F213" i="10"/>
  <c r="F442" i="10"/>
  <c r="E196" i="10"/>
  <c r="E320" i="10"/>
  <c r="F458" i="10"/>
  <c r="E461" i="10"/>
  <c r="F361" i="10"/>
  <c r="F461" i="10"/>
  <c r="F462" i="10"/>
  <c r="F459" i="10"/>
  <c r="F460" i="10"/>
  <c r="E76" i="10"/>
  <c r="F219" i="10"/>
  <c r="F291" i="10"/>
  <c r="E12" i="10"/>
  <c r="F222" i="10"/>
  <c r="E463" i="10"/>
  <c r="E14" i="10"/>
  <c r="F223" i="10"/>
  <c r="E436" i="10"/>
  <c r="F463" i="10"/>
  <c r="F464" i="10"/>
  <c r="F438" i="10"/>
  <c r="E553" i="10"/>
  <c r="E296" i="10"/>
  <c r="F556" i="10"/>
  <c r="E444" i="10"/>
  <c r="F297" i="10"/>
  <c r="F553" i="10"/>
  <c r="E295" i="10"/>
  <c r="F554" i="10"/>
  <c r="E44" i="10"/>
  <c r="E297" i="10"/>
  <c r="E428" i="10"/>
  <c r="F557" i="10"/>
  <c r="F428" i="10"/>
  <c r="F444" i="10"/>
  <c r="F558" i="10"/>
  <c r="E299" i="10"/>
  <c r="F429" i="10"/>
  <c r="F445" i="10"/>
  <c r="E559" i="10"/>
  <c r="F233" i="10"/>
  <c r="F299" i="10"/>
  <c r="F342" i="10"/>
  <c r="F430" i="10"/>
  <c r="F446" i="10"/>
  <c r="F559" i="10"/>
  <c r="E300" i="10"/>
  <c r="F343" i="10"/>
  <c r="F431" i="10"/>
  <c r="F447" i="10"/>
  <c r="F560" i="10"/>
  <c r="F301" i="10"/>
  <c r="F432" i="10"/>
  <c r="F448" i="10"/>
  <c r="F561" i="10"/>
  <c r="E302" i="10"/>
  <c r="F344" i="10"/>
  <c r="F433" i="10"/>
  <c r="F449" i="10"/>
  <c r="F562" i="10"/>
  <c r="E303" i="10"/>
  <c r="F434" i="10"/>
  <c r="F450" i="10"/>
  <c r="E470" i="10"/>
  <c r="F549" i="10"/>
  <c r="E563" i="10"/>
  <c r="E287" i="10"/>
  <c r="E304" i="10"/>
  <c r="F435" i="10"/>
  <c r="F451" i="10"/>
  <c r="F471" i="10"/>
  <c r="F550" i="10"/>
  <c r="F563" i="10"/>
  <c r="E551" i="10"/>
  <c r="F564" i="10"/>
  <c r="E289" i="10"/>
  <c r="E358" i="10"/>
  <c r="F551" i="10"/>
  <c r="F565" i="10"/>
  <c r="F289" i="10"/>
  <c r="F437" i="10"/>
  <c r="F552" i="10"/>
  <c r="F566" i="10"/>
  <c r="F598" i="10"/>
  <c r="F601" i="10" s="1"/>
  <c r="F542" i="10"/>
  <c r="F539" i="10"/>
  <c r="F538" i="10"/>
  <c r="F537" i="10"/>
  <c r="F536" i="10"/>
  <c r="F535" i="10"/>
  <c r="F534" i="10"/>
  <c r="F527" i="10"/>
  <c r="F530" i="10"/>
  <c r="F209" i="10"/>
  <c r="F201" i="10"/>
  <c r="F193" i="10"/>
  <c r="F208" i="10"/>
  <c r="F200" i="10"/>
  <c r="F192" i="10"/>
  <c r="F199" i="10"/>
  <c r="F191" i="10"/>
  <c r="F207" i="10"/>
  <c r="F241" i="10"/>
  <c r="F531" i="10"/>
  <c r="E574" i="10"/>
  <c r="F583" i="10"/>
  <c r="F579" i="10"/>
  <c r="E99" i="10"/>
  <c r="E232" i="10"/>
  <c r="E233" i="10"/>
  <c r="E222" i="10"/>
  <c r="E231" i="10"/>
  <c r="E221" i="10"/>
  <c r="E229" i="10"/>
  <c r="E220" i="10"/>
  <c r="E345" i="10"/>
  <c r="E340" i="10"/>
  <c r="E338" i="10"/>
  <c r="F252" i="10"/>
  <c r="E326" i="10"/>
  <c r="E312" i="10"/>
  <c r="E325" i="10"/>
  <c r="E311" i="10"/>
  <c r="E324" i="10"/>
  <c r="E310" i="10"/>
  <c r="E323" i="10"/>
  <c r="E322" i="10"/>
  <c r="E321" i="10"/>
  <c r="F529" i="10"/>
  <c r="E242" i="10"/>
  <c r="F532" i="10"/>
  <c r="F250" i="10"/>
  <c r="E252" i="10"/>
  <c r="F341" i="10"/>
  <c r="F340" i="10"/>
  <c r="F339" i="10"/>
  <c r="F338" i="10"/>
  <c r="F254" i="10"/>
  <c r="E210" i="10"/>
  <c r="E202" i="10"/>
  <c r="E194" i="10"/>
  <c r="E209" i="10"/>
  <c r="E201" i="10"/>
  <c r="E193" i="10"/>
  <c r="E208" i="10"/>
  <c r="E200" i="10"/>
  <c r="E192" i="10"/>
  <c r="F203" i="10"/>
  <c r="E190" i="10"/>
  <c r="E219" i="10"/>
  <c r="F204" i="10"/>
  <c r="F242" i="10"/>
  <c r="F335" i="10"/>
  <c r="F533" i="10"/>
  <c r="E19" i="10"/>
  <c r="E191" i="10"/>
  <c r="E205" i="10"/>
  <c r="E243" i="10"/>
  <c r="E336" i="10"/>
  <c r="F540" i="10"/>
  <c r="E21" i="10"/>
  <c r="F194" i="10"/>
  <c r="F205" i="10"/>
  <c r="E223" i="10"/>
  <c r="E314" i="10"/>
  <c r="F336" i="10"/>
  <c r="F541" i="10"/>
  <c r="E195" i="10"/>
  <c r="E206" i="10"/>
  <c r="E315" i="10"/>
  <c r="F337" i="10"/>
  <c r="F368" i="10"/>
  <c r="F543" i="10"/>
  <c r="E591" i="10"/>
  <c r="E575" i="10"/>
  <c r="E584" i="10"/>
  <c r="E572" i="10"/>
  <c r="E583" i="10"/>
  <c r="E582" i="10"/>
  <c r="E581" i="10"/>
  <c r="E580" i="10"/>
  <c r="E254" i="10"/>
  <c r="E248" i="10"/>
  <c r="E247" i="10"/>
  <c r="E246" i="10"/>
  <c r="F247" i="10"/>
  <c r="F246" i="10"/>
  <c r="F245" i="10"/>
  <c r="F528" i="10"/>
  <c r="E203" i="10"/>
  <c r="E241" i="10"/>
  <c r="F333" i="10"/>
  <c r="E573" i="10"/>
  <c r="E24" i="10"/>
  <c r="C53" i="9"/>
  <c r="E25" i="10"/>
  <c r="E204" i="10"/>
  <c r="F334" i="10"/>
  <c r="F575" i="10"/>
  <c r="E17" i="10"/>
  <c r="F190" i="10"/>
  <c r="F312" i="10"/>
  <c r="E576" i="10"/>
  <c r="E313" i="10"/>
  <c r="E577" i="10"/>
  <c r="F577" i="10"/>
  <c r="F195" i="10"/>
  <c r="F206" i="10"/>
  <c r="E224" i="10"/>
  <c r="F244" i="10"/>
  <c r="E316" i="10"/>
  <c r="E342" i="10"/>
  <c r="E538" i="10"/>
  <c r="E536" i="10"/>
  <c r="E579" i="10"/>
  <c r="F220" i="10"/>
  <c r="F229" i="10"/>
  <c r="E466" i="10"/>
  <c r="E292" i="10"/>
  <c r="F467" i="10"/>
  <c r="F489" i="10"/>
  <c r="E72" i="10"/>
  <c r="F221" i="10"/>
  <c r="F231" i="10"/>
  <c r="F439" i="10"/>
  <c r="E457" i="10"/>
  <c r="F491" i="10"/>
  <c r="E555" i="10"/>
  <c r="E294" i="10"/>
  <c r="F457" i="10"/>
  <c r="F469" i="10"/>
  <c r="F493" i="10"/>
  <c r="E18" i="10"/>
  <c r="E22" i="10"/>
  <c r="E26" i="10"/>
  <c r="E250" i="10"/>
  <c r="E255" i="10"/>
  <c r="F310" i="10"/>
  <c r="F318" i="10"/>
  <c r="F326" i="10"/>
  <c r="E371" i="10"/>
  <c r="E369" i="10"/>
  <c r="E434" i="10"/>
  <c r="E442" i="10"/>
  <c r="E450" i="10"/>
  <c r="E485" i="10"/>
  <c r="E490" i="10"/>
  <c r="E526" i="10"/>
  <c r="E534" i="10"/>
  <c r="E542" i="10"/>
  <c r="F584" i="10"/>
  <c r="F582" i="10"/>
  <c r="F580" i="10"/>
  <c r="F578" i="10"/>
  <c r="F576" i="10"/>
  <c r="F574" i="10"/>
  <c r="F572" i="10"/>
  <c r="E228" i="10"/>
  <c r="E230" i="10"/>
  <c r="E253" i="10"/>
  <c r="F304" i="10"/>
  <c r="F302" i="10"/>
  <c r="F300" i="10"/>
  <c r="F298" i="10"/>
  <c r="F296" i="10"/>
  <c r="F294" i="10"/>
  <c r="F292" i="10"/>
  <c r="F290" i="10"/>
  <c r="F288" i="10"/>
  <c r="F316" i="10"/>
  <c r="F324" i="10"/>
  <c r="E333" i="10"/>
  <c r="E335" i="10"/>
  <c r="E337" i="10"/>
  <c r="E339" i="10"/>
  <c r="E341" i="10"/>
  <c r="E343" i="10"/>
  <c r="F359" i="10"/>
  <c r="F371" i="10"/>
  <c r="F369" i="10"/>
  <c r="E432" i="10"/>
  <c r="E440" i="10"/>
  <c r="E448" i="10"/>
  <c r="E483" i="10"/>
  <c r="E532" i="10"/>
  <c r="E540" i="10"/>
  <c r="E566" i="10"/>
  <c r="E564" i="10"/>
  <c r="E562" i="10"/>
  <c r="E560" i="10"/>
  <c r="E558" i="10"/>
  <c r="E556" i="10"/>
  <c r="E554" i="10"/>
  <c r="E552" i="10"/>
  <c r="E550" i="10"/>
  <c r="E600" i="10"/>
  <c r="E598" i="10"/>
  <c r="E13" i="10"/>
  <c r="E16" i="10"/>
  <c r="E20" i="10"/>
  <c r="F228" i="10"/>
  <c r="F230" i="10"/>
  <c r="F255" i="10"/>
  <c r="F253" i="10"/>
  <c r="F251" i="10"/>
  <c r="E251" i="10"/>
  <c r="F287" i="10"/>
  <c r="E290" i="10"/>
  <c r="E293" i="10"/>
  <c r="F295" i="10"/>
  <c r="E298" i="10"/>
  <c r="F303" i="10"/>
  <c r="F314" i="10"/>
  <c r="E364" i="10"/>
  <c r="E362" i="10"/>
  <c r="E360" i="10"/>
  <c r="E370" i="10"/>
  <c r="E430" i="10"/>
  <c r="E438" i="10"/>
  <c r="E471" i="10"/>
  <c r="E469" i="10"/>
  <c r="E467" i="10"/>
  <c r="E464" i="10"/>
  <c r="E462" i="10"/>
  <c r="E460" i="10"/>
  <c r="E458" i="10"/>
  <c r="E481" i="10"/>
  <c r="E488" i="10"/>
  <c r="E530" i="10"/>
  <c r="E549" i="10"/>
  <c r="E557" i="10"/>
  <c r="E565" i="10"/>
  <c r="F573" i="10"/>
  <c r="F581" i="10"/>
  <c r="F591" i="10"/>
  <c r="E599" i="10"/>
  <c r="F327" i="10"/>
  <c r="F325" i="10"/>
  <c r="F323" i="10"/>
  <c r="F321" i="10"/>
  <c r="F319" i="10"/>
  <c r="F317" i="10"/>
  <c r="F315" i="10"/>
  <c r="F313" i="10"/>
  <c r="F311" i="10"/>
  <c r="F364" i="10"/>
  <c r="F362" i="10"/>
  <c r="F360" i="10"/>
  <c r="F358" i="10"/>
  <c r="E451" i="10"/>
  <c r="E449" i="10"/>
  <c r="E447" i="10"/>
  <c r="E445" i="10"/>
  <c r="E443" i="10"/>
  <c r="E441" i="10"/>
  <c r="E439" i="10"/>
  <c r="E437" i="10"/>
  <c r="E435" i="10"/>
  <c r="E433" i="10"/>
  <c r="E431" i="10"/>
  <c r="E429" i="10"/>
  <c r="E493" i="10"/>
  <c r="E491" i="10"/>
  <c r="E489" i="10"/>
  <c r="E486" i="10"/>
  <c r="E484" i="10"/>
  <c r="E482" i="10"/>
  <c r="E480" i="10"/>
  <c r="E543" i="10"/>
  <c r="E541" i="10"/>
  <c r="E539" i="10"/>
  <c r="E537" i="10"/>
  <c r="E535" i="10"/>
  <c r="E533" i="10"/>
  <c r="E531" i="10"/>
  <c r="E529" i="10"/>
  <c r="E527" i="10"/>
  <c r="F466" i="10"/>
  <c r="F468" i="10"/>
  <c r="F488" i="10"/>
  <c r="F490" i="10"/>
  <c r="F487" i="10" l="1"/>
  <c r="E601" i="10"/>
  <c r="E365" i="10"/>
  <c r="F567" i="10"/>
  <c r="F365" i="10"/>
  <c r="F372" i="10"/>
  <c r="E15" i="10"/>
  <c r="F249" i="10"/>
  <c r="F465" i="10"/>
  <c r="F452" i="10"/>
  <c r="E249" i="10"/>
  <c r="F346" i="10"/>
  <c r="E372" i="10"/>
  <c r="E465" i="10"/>
  <c r="E452" i="10"/>
  <c r="E567" i="10"/>
  <c r="F305" i="10"/>
  <c r="F544" i="10"/>
  <c r="E328" i="10"/>
  <c r="E305" i="10"/>
  <c r="E214" i="10"/>
  <c r="F214" i="10"/>
  <c r="F227" i="10"/>
  <c r="E487" i="10"/>
  <c r="E585" i="10"/>
  <c r="E227" i="10"/>
  <c r="F585" i="10"/>
  <c r="F328" i="10"/>
  <c r="E346" i="10"/>
  <c r="E544" i="10"/>
  <c r="C304" i="9" l="1"/>
  <c r="C303" i="9"/>
  <c r="C298" i="9"/>
  <c r="C297" i="9"/>
  <c r="C296" i="9"/>
  <c r="C292" i="9"/>
  <c r="C290" i="9"/>
  <c r="C289" i="9"/>
  <c r="C288" i="9"/>
  <c r="C231" i="9"/>
  <c r="F227" i="9"/>
  <c r="F226" i="9"/>
  <c r="F225" i="9"/>
  <c r="F224" i="9"/>
  <c r="F223" i="9"/>
  <c r="F222" i="9"/>
  <c r="F221" i="9"/>
  <c r="F219" i="9"/>
  <c r="F218" i="9"/>
  <c r="F217" i="9"/>
  <c r="C209" i="9"/>
  <c r="E205" i="9" s="1"/>
  <c r="C179" i="9"/>
  <c r="E187" i="9" s="1"/>
  <c r="E175" i="9"/>
  <c r="E174" i="9"/>
  <c r="D165" i="9"/>
  <c r="D167" i="9" s="1"/>
  <c r="C164" i="9"/>
  <c r="C167" i="9" s="1"/>
  <c r="D156" i="9"/>
  <c r="D157" i="9" s="1"/>
  <c r="F162" i="9" s="1"/>
  <c r="C138" i="9"/>
  <c r="C157" i="9" s="1"/>
  <c r="E156" i="9" s="1"/>
  <c r="C100" i="9"/>
  <c r="E105" i="9" s="1"/>
  <c r="D98" i="9"/>
  <c r="D100" i="9" s="1"/>
  <c r="D89" i="9"/>
  <c r="C89" i="9"/>
  <c r="F86" i="9"/>
  <c r="F79" i="9"/>
  <c r="D77" i="9"/>
  <c r="F87" i="9" s="1"/>
  <c r="C77" i="9"/>
  <c r="E73" i="9" s="1"/>
  <c r="F76" i="9"/>
  <c r="F75" i="9"/>
  <c r="F74" i="9"/>
  <c r="F73" i="9"/>
  <c r="F72" i="9"/>
  <c r="F71" i="9"/>
  <c r="F70" i="9"/>
  <c r="F77" i="9" s="1"/>
  <c r="C38" i="9"/>
  <c r="F96" i="9" l="1"/>
  <c r="F105" i="9"/>
  <c r="F101" i="9"/>
  <c r="F94" i="9"/>
  <c r="F98" i="9"/>
  <c r="F150" i="9"/>
  <c r="E177" i="9"/>
  <c r="E178" i="9"/>
  <c r="E180" i="9"/>
  <c r="E181" i="9"/>
  <c r="F140" i="9"/>
  <c r="E184" i="9"/>
  <c r="F142" i="9"/>
  <c r="E185" i="9"/>
  <c r="F81" i="9"/>
  <c r="F148" i="9"/>
  <c r="E93" i="9"/>
  <c r="E226" i="9"/>
  <c r="D45" i="9"/>
  <c r="F220" i="9"/>
  <c r="E193" i="9"/>
  <c r="E212" i="9"/>
  <c r="E197" i="9"/>
  <c r="E201" i="9"/>
  <c r="C47" i="9"/>
  <c r="E219" i="9"/>
  <c r="E217" i="9"/>
  <c r="F158" i="9"/>
  <c r="E97" i="9"/>
  <c r="E103" i="9"/>
  <c r="E75" i="9"/>
  <c r="E80" i="9"/>
  <c r="E87" i="9"/>
  <c r="F104" i="9"/>
  <c r="F102" i="9"/>
  <c r="F99" i="9"/>
  <c r="F97" i="9"/>
  <c r="F95" i="9"/>
  <c r="F93" i="9"/>
  <c r="F103" i="9"/>
  <c r="E162" i="9"/>
  <c r="E160" i="9"/>
  <c r="E158" i="9"/>
  <c r="E154" i="9"/>
  <c r="E152" i="9"/>
  <c r="E150" i="9"/>
  <c r="E148" i="9"/>
  <c r="E146" i="9"/>
  <c r="E144" i="9"/>
  <c r="E142" i="9"/>
  <c r="E140" i="9"/>
  <c r="E138" i="9"/>
  <c r="E161" i="9"/>
  <c r="E159" i="9"/>
  <c r="E155" i="9"/>
  <c r="E153" i="9"/>
  <c r="E151" i="9"/>
  <c r="E149" i="9"/>
  <c r="E147" i="9"/>
  <c r="E145" i="9"/>
  <c r="E143" i="9"/>
  <c r="E141" i="9"/>
  <c r="E139" i="9"/>
  <c r="F144" i="9"/>
  <c r="F152" i="9"/>
  <c r="E166" i="9"/>
  <c r="E164" i="9"/>
  <c r="E165" i="9"/>
  <c r="E95" i="9"/>
  <c r="E98" i="9"/>
  <c r="E101" i="9"/>
  <c r="F138" i="9"/>
  <c r="F146" i="9"/>
  <c r="F154" i="9"/>
  <c r="F164" i="9"/>
  <c r="F165" i="9"/>
  <c r="E215" i="9"/>
  <c r="E211" i="9"/>
  <c r="E208" i="9"/>
  <c r="E204" i="9"/>
  <c r="E200" i="9"/>
  <c r="E196" i="9"/>
  <c r="E214" i="9"/>
  <c r="E210" i="9"/>
  <c r="E207" i="9"/>
  <c r="E203" i="9"/>
  <c r="E199" i="9"/>
  <c r="E195" i="9"/>
  <c r="E213" i="9"/>
  <c r="E206" i="9"/>
  <c r="E202" i="9"/>
  <c r="E198" i="9"/>
  <c r="E194" i="9"/>
  <c r="E86" i="9"/>
  <c r="E81" i="9"/>
  <c r="E79" i="9"/>
  <c r="E76" i="9"/>
  <c r="E74" i="9"/>
  <c r="E72" i="9"/>
  <c r="E70" i="9"/>
  <c r="E96" i="9"/>
  <c r="E94" i="9"/>
  <c r="E104" i="9"/>
  <c r="E102" i="9"/>
  <c r="E99" i="9"/>
  <c r="E71" i="9"/>
  <c r="E78" i="9"/>
  <c r="E82" i="9"/>
  <c r="F161" i="9"/>
  <c r="F159" i="9"/>
  <c r="F155" i="9"/>
  <c r="F153" i="9"/>
  <c r="F151" i="9"/>
  <c r="F149" i="9"/>
  <c r="F147" i="9"/>
  <c r="F145" i="9"/>
  <c r="F143" i="9"/>
  <c r="F141" i="9"/>
  <c r="F139" i="9"/>
  <c r="F156" i="9"/>
  <c r="F160" i="9"/>
  <c r="F166" i="9"/>
  <c r="E221" i="9"/>
  <c r="E223" i="9"/>
  <c r="E225" i="9"/>
  <c r="E227" i="9"/>
  <c r="F78" i="9"/>
  <c r="F80" i="9"/>
  <c r="F82" i="9"/>
  <c r="C130" i="9"/>
  <c r="D158" i="9"/>
  <c r="E182" i="9"/>
  <c r="E186" i="9"/>
  <c r="E218" i="9"/>
  <c r="C58" i="9"/>
  <c r="E176" i="9"/>
  <c r="E179" i="9" s="1"/>
  <c r="E183" i="9"/>
  <c r="E222" i="9"/>
  <c r="E224" i="9"/>
  <c r="E100" i="9" l="1"/>
  <c r="E77" i="9"/>
  <c r="E157" i="9"/>
  <c r="E220" i="9"/>
  <c r="E209" i="9"/>
  <c r="E61" i="9"/>
  <c r="E54" i="9"/>
  <c r="E64" i="9"/>
  <c r="E60" i="9"/>
  <c r="E57" i="9"/>
  <c r="E59" i="9"/>
  <c r="E62" i="9"/>
  <c r="E63" i="9"/>
  <c r="E56" i="9"/>
  <c r="E55" i="9"/>
  <c r="F157" i="9"/>
  <c r="E167" i="9"/>
  <c r="F100" i="9"/>
  <c r="D130" i="9"/>
  <c r="C132" i="9"/>
  <c r="C131" i="9"/>
  <c r="F167" i="9"/>
  <c r="E135" i="9" l="1"/>
  <c r="E133" i="9"/>
  <c r="E128" i="9"/>
  <c r="E126" i="9"/>
  <c r="E124" i="9"/>
  <c r="E122" i="9"/>
  <c r="E120" i="9"/>
  <c r="E118" i="9"/>
  <c r="E116" i="9"/>
  <c r="E114" i="9"/>
  <c r="E112" i="9"/>
  <c r="E134" i="9"/>
  <c r="E129" i="9"/>
  <c r="E136" i="9"/>
  <c r="E125" i="9"/>
  <c r="E121" i="9"/>
  <c r="E113" i="9"/>
  <c r="E132" i="9"/>
  <c r="E127" i="9"/>
  <c r="E123" i="9"/>
  <c r="E119" i="9"/>
  <c r="E115" i="9"/>
  <c r="E130" i="9"/>
  <c r="E117" i="9"/>
  <c r="D132" i="9"/>
  <c r="D131" i="9"/>
  <c r="E58" i="9"/>
  <c r="E131" i="9" l="1"/>
  <c r="F135" i="9"/>
  <c r="F133" i="9"/>
  <c r="F128" i="9"/>
  <c r="F126" i="9"/>
  <c r="F124" i="9"/>
  <c r="F122" i="9"/>
  <c r="F120" i="9"/>
  <c r="F118" i="9"/>
  <c r="F116" i="9"/>
  <c r="F114" i="9"/>
  <c r="F112" i="9"/>
  <c r="F136" i="9"/>
  <c r="F134" i="9"/>
  <c r="F132" i="9"/>
  <c r="F130" i="9"/>
  <c r="F129" i="9"/>
  <c r="F127" i="9"/>
  <c r="F123" i="9"/>
  <c r="F119" i="9"/>
  <c r="F115" i="9"/>
  <c r="F125" i="9"/>
  <c r="F121" i="9"/>
  <c r="F117" i="9"/>
  <c r="F113" i="9"/>
  <c r="F13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Shimon Bukowski</author>
  </authors>
  <commentList>
    <comment ref="B285" authorId="0" shapeId="0" xr:uid="{CBFE2868-11CC-4DBD-823F-DE1C95FBC8FD}">
      <text>
        <r>
          <rPr>
            <b/>
            <sz val="9"/>
            <color indexed="81"/>
            <rFont val="Tahoma"/>
            <family val="2"/>
          </rPr>
          <t>Shimon Bukowski:</t>
        </r>
        <r>
          <rPr>
            <sz val="9"/>
            <color indexed="81"/>
            <rFont val="Tahoma"/>
            <family val="2"/>
          </rPr>
          <t xml:space="preserve">
Shreya told we can skip sections 4-6</t>
        </r>
      </text>
    </comment>
    <comment ref="B311" authorId="0" shapeId="0" xr:uid="{26E2427D-4627-4E4C-B558-EAFAA9218CB2}">
      <text>
        <r>
          <rPr>
            <b/>
            <sz val="9"/>
            <color indexed="81"/>
            <rFont val="Tahoma"/>
            <family val="2"/>
          </rPr>
          <t>Shimon Bukowski:</t>
        </r>
        <r>
          <rPr>
            <sz val="9"/>
            <color indexed="81"/>
            <rFont val="Tahoma"/>
            <family val="2"/>
          </rPr>
          <t xml:space="preserve">
Shreya told we can skip sections 4-6</t>
        </r>
      </text>
    </comment>
    <comment ref="B320" authorId="0" shapeId="0" xr:uid="{C6EAF608-0A3F-4D6A-B1F6-40EA95838DEF}">
      <text>
        <r>
          <rPr>
            <b/>
            <sz val="9"/>
            <color indexed="81"/>
            <rFont val="Tahoma"/>
            <family val="2"/>
          </rPr>
          <t>Shimon Bukowski:</t>
        </r>
        <r>
          <rPr>
            <sz val="9"/>
            <color indexed="81"/>
            <rFont val="Tahoma"/>
            <family val="2"/>
          </rPr>
          <t xml:space="preserve">
Shreya told we can skip sections 4-6.
We don't have these tests + and not reporting triggers in Investor Report</t>
        </r>
      </text>
    </comment>
  </commentList>
</comments>
</file>

<file path=xl/sharedStrings.xml><?xml version="1.0" encoding="utf-8"?>
<sst xmlns="http://schemas.openxmlformats.org/spreadsheetml/2006/main" count="2732" uniqueCount="1418">
  <si>
    <t xml:space="preserve">A. Harmonised Transparency Template - General Information </t>
  </si>
  <si>
    <t>HTT 2026</t>
  </si>
  <si>
    <t>Reporting in Domestic Currency</t>
  </si>
  <si>
    <t>ILS</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</si>
  <si>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</si>
  <si>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</si>
  <si>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</si>
  <si>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</si>
  <si>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</si>
  <si>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</si>
  <si>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</si>
  <si>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</si>
  <si>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</si>
  <si>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</si>
  <si>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</si>
  <si>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Israel</t>
  </si>
  <si>
    <t>G.1.1.2</t>
  </si>
  <si>
    <t>Issuer Name</t>
  </si>
  <si>
    <t>BANK LEUMI LE-ISRAEL B.M.</t>
  </si>
  <si>
    <t>G.1.1.3</t>
  </si>
  <si>
    <t>Labelled Cover Pool Name</t>
  </si>
  <si>
    <t>LEUMI CB</t>
  </si>
  <si>
    <t>G.1.1.4</t>
  </si>
  <si>
    <t>Link to Issuer's Website</t>
  </si>
  <si>
    <t>https://www.leumi.co.il/en/Investor-Relations</t>
  </si>
  <si>
    <t>G.1.1.5</t>
  </si>
  <si>
    <t>Cut-off date</t>
  </si>
  <si>
    <t>G.1.1.6</t>
  </si>
  <si>
    <t>Cover Pool's FIGI Identifier (non-mandatory)</t>
  </si>
  <si>
    <t>ND1</t>
  </si>
  <si>
    <t>OG.1.1.2</t>
  </si>
  <si>
    <t>Optional information e.g. Contact names</t>
  </si>
  <si>
    <t>OG.1.1.3</t>
  </si>
  <si>
    <t>Optional information e.g. Parent name</t>
  </si>
  <si>
    <t>OG.1.1.4</t>
  </si>
  <si>
    <t>OG.1.1.5</t>
  </si>
  <si>
    <t>OG.1.1.6</t>
  </si>
  <si>
    <t>OG.1.1.7</t>
  </si>
  <si>
    <t>G.2.1.1</t>
  </si>
  <si>
    <t>Basel Compliance, subject to national jurisdiction (Y/N)</t>
  </si>
  <si>
    <t>[For completion]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</si>
  <si>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</si>
  <si>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</si>
  <si>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</si>
  <si>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</si>
  <si>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</si>
  <si>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</si>
  <si>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</si>
  <si>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</si>
  <si>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</si>
  <si>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</si>
  <si>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</si>
  <si>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</si>
  <si>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</si>
  <si>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</si>
  <si>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</si>
  <si>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</si>
  <si>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</si>
  <si>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</si>
  <si>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</si>
  <si>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</si>
  <si>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</si>
  <si>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</si>
  <si>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</si>
  <si>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</si>
  <si>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</si>
  <si>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</si>
  <si>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</si>
  <si>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</si>
  <si>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</si>
  <si>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</si>
  <si>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N/A</t>
  </si>
  <si>
    <t>Contractual requirement</t>
  </si>
  <si>
    <t>G.3.2.3</t>
  </si>
  <si>
    <t>Total OC (absolute value in mn)</t>
  </si>
  <si>
    <t>OG.3.2.1</t>
  </si>
  <si>
    <t>OG.3.2.2</t>
  </si>
  <si>
    <t>Optional information e.g. Asset Coverage Test (ACT)</t>
  </si>
  <si>
    <t>Passed</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</si>
  <si>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</si>
  <si>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</si>
  <si>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</si>
  <si>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</si>
  <si>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</si>
  <si>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</si>
  <si>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</si>
  <si>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</si>
  <si>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</si>
  <si>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</si>
  <si>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</si>
  <si>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</si>
  <si>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</si>
  <si>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</si>
  <si>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</si>
  <si>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</si>
  <si>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</si>
  <si>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</si>
  <si>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</si>
  <si>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</si>
  <si>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</si>
  <si>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</si>
  <si>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</si>
  <si>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</si>
  <si>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</si>
  <si>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</si>
  <si>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</si>
  <si>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</si>
  <si>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</si>
  <si>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</si>
  <si>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</si>
  <si>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</si>
  <si>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</si>
  <si>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</si>
  <si>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</si>
  <si>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</si>
  <si>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</si>
  <si>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</si>
  <si>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</si>
  <si>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</si>
  <si>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</si>
  <si>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</si>
  <si>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</si>
  <si>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</si>
  <si>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</si>
  <si>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</si>
  <si>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</si>
  <si>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</si>
  <si>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</si>
  <si>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</si>
  <si>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</si>
  <si>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</si>
  <si>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</si>
  <si>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</si>
  <si>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</si>
  <si>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</si>
  <si>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</si>
  <si>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</si>
  <si>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</si>
  <si>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</si>
  <si>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</si>
  <si>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</si>
  <si>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</si>
  <si>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</si>
  <si>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</si>
  <si>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</si>
  <si>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</si>
  <si>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</si>
  <si>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</si>
  <si>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</si>
  <si>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</si>
  <si>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</si>
  <si>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</si>
  <si>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</si>
  <si>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</si>
  <si>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</si>
  <si>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</si>
  <si>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</si>
  <si>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</si>
  <si>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</si>
  <si>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</si>
  <si>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</si>
  <si>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</si>
  <si>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</si>
  <si>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</si>
  <si>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</si>
  <si>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</si>
  <si>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</si>
  <si>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</si>
  <si>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</si>
  <si>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</si>
  <si>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</si>
  <si>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</si>
  <si>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</si>
  <si>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</si>
  <si>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</si>
  <si>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</si>
  <si>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</si>
  <si>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</si>
  <si>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</si>
  <si>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</si>
  <si>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</si>
  <si>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</si>
  <si>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</si>
  <si>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</si>
  <si>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</si>
  <si>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</si>
  <si>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</si>
  <si>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</si>
  <si>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</si>
  <si>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</si>
  <si>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</si>
  <si>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</si>
  <si>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</si>
  <si>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</si>
  <si>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</si>
  <si>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</si>
  <si>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</si>
  <si>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</si>
  <si>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</si>
  <si>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</si>
  <si>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</si>
  <si>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</si>
  <si>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</si>
  <si>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</si>
  <si>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</si>
  <si>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</si>
  <si>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</si>
  <si>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</si>
  <si>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</si>
  <si>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</si>
  <si>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</si>
  <si>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</si>
  <si>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</si>
  <si>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</si>
  <si>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o/w ILS</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</si>
  <si>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</si>
  <si>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</si>
  <si>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</si>
  <si>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</si>
  <si>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</si>
  <si>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</si>
  <si>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</si>
  <si>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</si>
  <si>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</si>
  <si>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</si>
  <si>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</si>
  <si>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</si>
  <si>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</si>
  <si>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</si>
  <si>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</si>
  <si>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</si>
  <si>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</si>
  <si>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</si>
  <si>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</si>
  <si>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</si>
  <si>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</si>
  <si>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</si>
  <si>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</si>
  <si>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</si>
  <si>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</si>
  <si>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</si>
  <si>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</si>
  <si>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</si>
  <si>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</si>
  <si>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</si>
  <si>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</si>
  <si>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</si>
  <si>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</si>
  <si>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</si>
  <si>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</si>
  <si>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</si>
  <si>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</si>
  <si>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</si>
  <si>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</si>
  <si>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</si>
  <si>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</si>
  <si>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</si>
  <si>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</si>
  <si>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</si>
  <si>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</si>
  <si>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</si>
  <si>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</si>
  <si>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</si>
  <si>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</si>
  <si>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</si>
  <si>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</si>
  <si>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</si>
  <si>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</si>
  <si>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</si>
  <si>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</si>
  <si>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</si>
  <si>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</si>
  <si>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</si>
  <si>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</si>
  <si>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</si>
  <si>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</si>
  <si>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</si>
  <si>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</si>
  <si>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</si>
  <si>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</si>
  <si>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</si>
  <si>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</si>
  <si>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</si>
  <si>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</si>
  <si>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</si>
  <si>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</si>
  <si>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</si>
  <si>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</si>
  <si>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</si>
  <si>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</si>
  <si>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</si>
  <si>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</si>
  <si>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</si>
  <si>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</si>
  <si>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</si>
  <si>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</si>
  <si>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</si>
  <si>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</si>
  <si>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</si>
  <si>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</si>
  <si>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</si>
  <si>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</si>
  <si>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</si>
  <si>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</si>
  <si>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</si>
  <si>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</si>
  <si>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</si>
  <si>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</si>
  <si>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</si>
  <si>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</si>
  <si>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</si>
  <si>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</si>
  <si>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</si>
  <si>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</si>
  <si>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</si>
  <si>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</si>
  <si>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</si>
  <si>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</si>
  <si>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</si>
  <si>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</si>
  <si>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</si>
  <si>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</si>
  <si>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</si>
  <si>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</si>
  <si>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</si>
  <si>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</si>
  <si>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</si>
  <si>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</si>
  <si>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</si>
  <si>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</si>
  <si>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</si>
  <si>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</si>
  <si>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</si>
  <si>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</si>
  <si>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</si>
  <si>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</si>
  <si>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</si>
  <si>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</si>
  <si>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</si>
  <si>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</si>
  <si>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</si>
  <si>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</si>
  <si>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</si>
  <si>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</si>
  <si>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</si>
  <si>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</si>
  <si>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</si>
  <si>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</si>
  <si>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</si>
  <si>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</si>
  <si>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</si>
  <si>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</si>
  <si>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</si>
  <si>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</si>
  <si>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</si>
  <si>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</si>
  <si>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</si>
  <si>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</si>
  <si>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</si>
  <si>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</si>
  <si>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</si>
  <si>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</si>
  <si>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</si>
  <si>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</si>
  <si>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</si>
  <si>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</si>
  <si>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</si>
  <si>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</si>
  <si>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</si>
  <si>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</si>
  <si>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</si>
  <si>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</si>
  <si>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</si>
  <si>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</si>
  <si>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</si>
  <si>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</si>
  <si>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</si>
  <si>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</si>
  <si>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</si>
  <si>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</si>
  <si>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</si>
  <si>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</si>
  <si>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</si>
  <si>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</si>
  <si>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</si>
  <si>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</si>
  <si>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</si>
  <si>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</si>
  <si>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</si>
  <si>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</si>
  <si>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</si>
  <si>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</si>
  <si>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</si>
  <si>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</si>
  <si>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</si>
  <si>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</si>
  <si>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</si>
  <si>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</si>
  <si>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</si>
  <si>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</si>
  <si>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</si>
  <si>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</si>
  <si>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</si>
  <si>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</si>
  <si>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</si>
  <si>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</si>
  <si>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</si>
  <si>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</si>
  <si>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</si>
  <si>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</si>
  <si>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</si>
  <si>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</si>
  <si>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</si>
  <si>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</si>
  <si>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</si>
  <si>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</si>
  <si>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</si>
  <si>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</si>
  <si>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</si>
  <si>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</si>
  <si>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</si>
  <si>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</si>
  <si>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</si>
  <si>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</si>
  <si>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</si>
  <si>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</si>
  <si>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</si>
  <si>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</si>
  <si>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</si>
  <si>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</si>
  <si>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43 for Mortgage Assets</t>
  </si>
  <si>
    <t/>
  </si>
  <si>
    <t>G.4.1.5</t>
  </si>
  <si>
    <t>(c)        Type of cover assets:</t>
  </si>
  <si>
    <t>G.4.1.6</t>
  </si>
  <si>
    <t xml:space="preserve">(c)        Loan size: </t>
  </si>
  <si>
    <t>186 for Residential Mortgage Assets</t>
  </si>
  <si>
    <t>424 for Commercial Mortgage Assets</t>
  </si>
  <si>
    <t>G.4.1.7</t>
  </si>
  <si>
    <t xml:space="preserve">(c)       Valuation Method: </t>
  </si>
  <si>
    <t>link to Glossary HG.1.15</t>
  </si>
  <si>
    <t>G.4.1.8</t>
  </si>
  <si>
    <t xml:space="preserve">            (d)        Interest rate risk - cover pool:</t>
  </si>
  <si>
    <t>149 for Mortgage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</si>
  <si>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</si>
  <si>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</si>
  <si>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</si>
  <si>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</si>
  <si>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</si>
  <si>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</si>
  <si>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</si>
  <si>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</si>
  <si>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</si>
  <si>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</si>
  <si>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</si>
  <si>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</si>
  <si>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</si>
  <si>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</si>
  <si>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</si>
  <si>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</si>
  <si>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</si>
  <si>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</si>
  <si>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18 for Harmonised Glossary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</si>
  <si>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</si>
  <si>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</si>
  <si>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</si>
  <si>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</si>
  <si>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</si>
  <si>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</si>
  <si>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</si>
  <si>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</si>
  <si>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</si>
  <si>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</si>
  <si>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</si>
  <si>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</si>
  <si>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</si>
  <si>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</si>
  <si>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</si>
  <si>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</si>
  <si>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</si>
  <si>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</si>
  <si>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</si>
  <si>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</si>
  <si>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</si>
  <si>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</si>
  <si>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</si>
  <si>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</si>
  <si>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</si>
  <si>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</si>
  <si>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</si>
  <si>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</si>
  <si>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</si>
  <si>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</si>
  <si>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Coverage Test (passed/failed)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</si>
  <si>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</si>
  <si>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</si>
  <si>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</si>
  <si>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</si>
  <si>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</si>
  <si>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</si>
  <si>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</si>
  <si>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</si>
  <si>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</si>
  <si>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</si>
  <si>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</si>
  <si>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</si>
  <si>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</si>
  <si>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</si>
  <si>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</si>
  <si>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</si>
  <si>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</si>
  <si>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</si>
  <si>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</si>
  <si>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</si>
  <si>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</si>
  <si>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</si>
  <si>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</si>
  <si>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</si>
  <si>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</si>
  <si>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</si>
  <si>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</si>
  <si>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</si>
  <si>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</si>
  <si>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</si>
  <si>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</si>
  <si>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</si>
  <si>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</si>
  <si>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</si>
  <si>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</si>
  <si>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</si>
  <si>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</si>
  <si>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</si>
  <si>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</si>
  <si>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</si>
  <si>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</si>
  <si>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</si>
  <si>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</si>
  <si>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</si>
  <si>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</si>
  <si>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</si>
  <si>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</si>
  <si>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</si>
  <si>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</si>
  <si>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</si>
  <si>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</si>
  <si>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</si>
  <si>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</si>
  <si>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</si>
  <si>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</si>
  <si>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</si>
  <si>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</si>
  <si>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</si>
  <si>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</si>
  <si>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</si>
  <si>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</si>
  <si>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</si>
  <si>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</si>
  <si>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</si>
  <si>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</si>
  <si>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</si>
  <si>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</si>
  <si>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</si>
  <si>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</si>
  <si>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</si>
  <si>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</si>
  <si>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</si>
  <si>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</si>
  <si>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</si>
  <si>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</si>
  <si>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</si>
  <si>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</si>
  <si>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</si>
  <si>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</si>
  <si>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</si>
  <si>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</si>
  <si>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</si>
  <si>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</si>
  <si>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ND2</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</si>
  <si>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</si>
  <si>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</si>
  <si>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</si>
  <si>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</si>
  <si>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</si>
  <si>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</si>
  <si>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</si>
  <si>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</si>
  <si>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</si>
  <si>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</si>
  <si>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</si>
  <si>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</si>
  <si>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</si>
  <si>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</si>
  <si>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</si>
  <si>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</si>
  <si>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</si>
  <si>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</si>
  <si>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</si>
  <si>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</si>
  <si>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</si>
  <si>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</si>
  <si>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</si>
  <si>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</si>
  <si>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</si>
  <si>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</si>
  <si>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</si>
  <si>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</si>
  <si>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</si>
  <si>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</si>
  <si>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</si>
  <si>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</si>
  <si>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</si>
  <si>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</si>
  <si>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</si>
  <si>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</si>
  <si>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</si>
  <si>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</si>
  <si>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</si>
  <si>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</si>
  <si>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</si>
  <si>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</si>
  <si>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</si>
  <si>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</si>
  <si>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</si>
  <si>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</si>
  <si>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</si>
  <si>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</si>
  <si>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</si>
  <si>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</si>
  <si>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</si>
  <si>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</si>
  <si>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</si>
  <si>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</si>
  <si>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</si>
  <si>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</si>
  <si>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</si>
  <si>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</si>
  <si>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</si>
  <si>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</si>
  <si>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</si>
  <si>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</si>
  <si>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</si>
  <si>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</si>
  <si>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</si>
  <si>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</si>
  <si>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</si>
  <si>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</si>
  <si>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</si>
  <si>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</si>
  <si>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</si>
  <si>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</si>
  <si>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</si>
  <si>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</si>
  <si>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</si>
  <si>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</si>
  <si>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</si>
  <si>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</si>
  <si>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</si>
  <si>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</si>
  <si>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</si>
  <si>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</si>
  <si>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</si>
  <si>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</si>
  <si>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</si>
  <si>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</si>
  <si>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</si>
  <si>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</si>
  <si>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</si>
  <si>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</si>
  <si>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</si>
  <si>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</si>
  <si>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</si>
  <si>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</si>
  <si>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</si>
  <si>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</si>
  <si>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</si>
  <si>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</si>
  <si>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</si>
  <si>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</si>
  <si>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</si>
  <si>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</si>
  <si>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</si>
  <si>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</si>
  <si>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</si>
  <si>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</si>
  <si>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</si>
  <si>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</si>
  <si>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Center (excluding Tel Aviv)</t>
  </si>
  <si>
    <t>M.7.5.3</t>
  </si>
  <si>
    <t>Tel Aviv</t>
  </si>
  <si>
    <t>M.7.5.4</t>
  </si>
  <si>
    <t>South</t>
  </si>
  <si>
    <t>M.7.5.5</t>
  </si>
  <si>
    <t>Haifa</t>
  </si>
  <si>
    <t>M.7.5.6</t>
  </si>
  <si>
    <t>Jerusalem</t>
  </si>
  <si>
    <t>M.7.5.7</t>
  </si>
  <si>
    <t>North</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</si>
  <si>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</si>
  <si>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</si>
  <si>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</si>
  <si>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</si>
  <si>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</si>
  <si>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</si>
  <si>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</si>
  <si>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</si>
  <si>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</si>
  <si>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</si>
  <si>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</si>
  <si>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</si>
  <si>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</si>
  <si>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</si>
  <si>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</si>
  <si>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</si>
  <si>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</si>
  <si>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</si>
  <si>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</si>
  <si>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</si>
  <si>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</si>
  <si>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</si>
  <si>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</si>
  <si>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</si>
  <si>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</si>
  <si>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</si>
  <si>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</si>
  <si>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</si>
  <si>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</si>
  <si>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</si>
  <si>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</si>
  <si>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</si>
  <si>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</si>
  <si>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</si>
  <si>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</si>
  <si>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</si>
  <si>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</si>
  <si>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</si>
  <si>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</si>
  <si>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</si>
  <si>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</si>
  <si>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</si>
  <si>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</si>
  <si>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</si>
  <si>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</si>
  <si>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</si>
  <si>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</si>
  <si>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</si>
  <si>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</si>
  <si>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</si>
  <si>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Fixed with periodic reset</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</si>
  <si>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</si>
  <si>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</si>
  <si>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</si>
  <si>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</si>
  <si>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</si>
  <si>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</si>
  <si>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</si>
  <si>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</si>
  <si>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</si>
  <si>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</si>
  <si>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</si>
  <si>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</si>
  <si>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</si>
  <si>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</si>
  <si>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</si>
  <si>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</si>
  <si>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</si>
  <si>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</si>
  <si>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</si>
  <si>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</si>
  <si>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</si>
  <si>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</si>
  <si>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</si>
  <si>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</si>
  <si>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</si>
  <si>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</si>
  <si>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</si>
  <si>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</si>
  <si>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</si>
  <si>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</si>
  <si>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</si>
  <si>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</si>
  <si>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</si>
  <si>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</si>
  <si>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</si>
  <si>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</si>
  <si>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</si>
  <si>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</si>
  <si>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</si>
  <si>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</si>
  <si>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</si>
  <si>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</si>
  <si>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</si>
  <si>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</si>
  <si>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</si>
  <si>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</si>
  <si>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</si>
  <si>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</si>
  <si>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800 000 ILS</t>
  </si>
  <si>
    <t>M.7A.10.3</t>
  </si>
  <si>
    <t>&gt; 800 000 - &lt;= 1 600 000 ILS</t>
  </si>
  <si>
    <t>M.7A.10.4</t>
  </si>
  <si>
    <t>&gt; 1 600 000 - &lt;= 2 400 000 ILS</t>
  </si>
  <si>
    <t>M.7A.10.5</t>
  </si>
  <si>
    <t>&gt; 2 400 000 - &lt;= 3 200 000 ILS</t>
  </si>
  <si>
    <t>M.7A.10.6</t>
  </si>
  <si>
    <t>&gt; 3 200 000 - &lt;= 4 000 000 ILS</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</si>
  <si>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</si>
  <si>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</si>
  <si>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</si>
  <si>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</si>
  <si>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</si>
  <si>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</si>
  <si>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</si>
  <si>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</si>
  <si>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</si>
  <si>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</si>
  <si>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</si>
  <si>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</si>
  <si>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</si>
  <si>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</si>
  <si>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</si>
  <si>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</si>
  <si>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</si>
  <si>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</si>
  <si>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</si>
  <si>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</si>
  <si>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</si>
  <si>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</si>
  <si>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</si>
  <si>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</si>
  <si>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</si>
  <si>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</si>
  <si>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</si>
  <si>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</si>
  <si>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</si>
  <si>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</si>
  <si>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</si>
  <si>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</si>
  <si>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</si>
  <si>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</si>
  <si>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</si>
  <si>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</si>
  <si>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</si>
  <si>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</si>
  <si>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</si>
  <si>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</si>
  <si>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</si>
  <si>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</si>
  <si>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</si>
  <si>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</si>
  <si>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</si>
  <si>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</si>
  <si>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</si>
  <si>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</si>
  <si>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</si>
  <si>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</si>
  <si>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</si>
  <si>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</si>
  <si>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</si>
  <si>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</si>
  <si>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</si>
  <si>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</si>
  <si>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</si>
  <si>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</si>
  <si>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</si>
  <si>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</si>
  <si>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</si>
  <si>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</si>
  <si>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</si>
  <si>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</si>
  <si>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</si>
  <si>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</si>
  <si>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</si>
  <si>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</si>
  <si>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</si>
  <si>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</si>
  <si>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</si>
  <si>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</si>
  <si>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</si>
  <si>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</si>
  <si>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</si>
  <si>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</si>
  <si>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</si>
  <si>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</si>
  <si>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</si>
  <si>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</si>
  <si>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</si>
  <si>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</si>
  <si>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</si>
  <si>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</si>
  <si>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</si>
  <si>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</si>
  <si>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</si>
  <si>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</si>
  <si>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</si>
  <si>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</si>
  <si>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</si>
  <si>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</si>
  <si>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</si>
  <si>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</si>
  <si>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</si>
  <si>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</si>
  <si>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</si>
  <si>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</si>
  <si>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</si>
  <si>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</si>
  <si>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</si>
  <si>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</si>
  <si>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</si>
  <si>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</si>
  <si>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</si>
  <si>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</si>
  <si>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</si>
  <si>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</si>
  <si>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</si>
  <si>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</si>
  <si>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</si>
  <si>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</si>
  <si>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</si>
  <si>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</si>
  <si>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</si>
  <si>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</si>
  <si>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</si>
  <si>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</si>
  <si>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</si>
  <si>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</si>
  <si>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</si>
  <si>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</si>
  <si>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</si>
  <si>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</si>
  <si>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</si>
  <si>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</si>
  <si>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</si>
  <si>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</si>
  <si>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</si>
  <si>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</si>
  <si>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</si>
  <si>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</si>
  <si>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</si>
  <si>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</si>
  <si>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</si>
  <si>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</si>
  <si>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</si>
  <si>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</si>
  <si>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</si>
  <si>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</si>
  <si>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</si>
  <si>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</si>
  <si>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</si>
  <si>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</si>
  <si>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</si>
  <si>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</si>
  <si>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</si>
  <si>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</si>
  <si>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</si>
  <si>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</si>
  <si>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</si>
  <si>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</si>
  <si>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</si>
  <si>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</si>
  <si>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</si>
  <si>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</si>
  <si>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</si>
  <si>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</si>
  <si>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</si>
  <si>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</si>
  <si>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</si>
  <si>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</si>
  <si>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</si>
  <si>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</si>
  <si>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</si>
  <si>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</si>
  <si>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</si>
  <si>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</si>
  <si>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</si>
  <si>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</si>
  <si>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</si>
  <si>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</si>
  <si>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</si>
  <si>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</si>
  <si>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</si>
  <si>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</si>
  <si>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</si>
  <si>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</si>
  <si>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</si>
  <si>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</si>
  <si>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</si>
  <si>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</si>
  <si>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</si>
  <si>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</si>
  <si>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</si>
  <si>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</si>
  <si>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</si>
  <si>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</si>
  <si>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</si>
  <si>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</si>
  <si>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</si>
  <si>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</si>
  <si>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</si>
  <si>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</si>
  <si>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</si>
  <si>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</si>
  <si>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</si>
  <si>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</si>
  <si>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</si>
  <si>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</si>
  <si>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</si>
  <si>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</si>
  <si>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</si>
  <si>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</si>
  <si>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</si>
  <si>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</si>
  <si>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</si>
  <si>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</si>
  <si>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</si>
  <si>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</si>
  <si>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</si>
  <si>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</si>
  <si>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</si>
  <si>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</si>
  <si>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</si>
  <si>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</si>
  <si>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</si>
  <si>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</si>
  <si>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</si>
  <si>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</si>
  <si>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</si>
  <si>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</si>
  <si>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</si>
  <si>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</si>
  <si>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</si>
  <si>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</si>
  <si>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</si>
  <si>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</si>
  <si>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</si>
  <si>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</si>
  <si>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</si>
  <si>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</si>
  <si>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</si>
  <si>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</si>
  <si>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</si>
  <si>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</si>
  <si>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</si>
  <si>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</si>
  <si>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</si>
  <si>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</si>
  <si>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</si>
  <si>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</si>
  <si>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</si>
  <si>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</si>
  <si>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</si>
  <si>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</si>
  <si>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</si>
  <si>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</si>
  <si>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</si>
  <si>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</si>
  <si>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</si>
  <si>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</si>
  <si>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</si>
  <si>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</si>
  <si>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</si>
  <si>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</si>
  <si>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</si>
  <si>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</si>
  <si>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</si>
  <si>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</si>
  <si>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</si>
  <si>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</si>
  <si>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</si>
  <si>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</si>
  <si>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</si>
  <si>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</si>
  <si>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</si>
  <si>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</si>
  <si>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</si>
  <si>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</si>
  <si>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</si>
  <si>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</si>
  <si>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</si>
  <si>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</si>
  <si>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</si>
  <si>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</si>
  <si>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</si>
  <si>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</si>
  <si>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</si>
  <si>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</si>
  <si>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</si>
  <si>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</si>
  <si>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</si>
  <si>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</si>
  <si>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</si>
  <si>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</si>
  <si>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</si>
  <si>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</si>
  <si>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</si>
  <si>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</si>
  <si>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</si>
  <si>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</si>
  <si>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</si>
  <si>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</si>
  <si>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</si>
  <si>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</si>
  <si>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</si>
  <si>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</si>
  <si>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</si>
  <si>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</si>
  <si>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</si>
  <si>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</si>
  <si>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</si>
  <si>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</si>
  <si>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</si>
  <si>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</si>
  <si>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</si>
  <si>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</si>
  <si>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</si>
  <si>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</si>
  <si>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</si>
  <si>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</si>
  <si>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</si>
  <si>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</si>
  <si>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</si>
  <si>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</si>
  <si>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</si>
  <si>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</si>
  <si>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</si>
  <si>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</si>
  <si>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</si>
  <si>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</si>
  <si>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</si>
  <si>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</si>
  <si>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</si>
  <si>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</si>
  <si>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</si>
  <si>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</si>
  <si>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</si>
  <si>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</si>
  <si>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</si>
  <si>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</si>
  <si>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</si>
  <si>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</si>
  <si>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</si>
  <si>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</si>
  <si>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</si>
  <si>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</si>
  <si>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</si>
  <si>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</si>
  <si>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</si>
  <si>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</si>
  <si>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</si>
  <si>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</si>
  <si>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</si>
  <si>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</si>
  <si>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</si>
  <si>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</si>
  <si>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</si>
  <si>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</si>
  <si>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</si>
  <si>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</si>
  <si>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</si>
  <si>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</si>
  <si>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</si>
  <si>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</si>
  <si>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</si>
  <si>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</si>
  <si>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</si>
  <si>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</si>
  <si>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</si>
  <si>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</si>
  <si>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</si>
  <si>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</si>
  <si>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</si>
  <si>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</si>
  <si>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</si>
  <si>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</si>
  <si>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</si>
  <si>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</si>
  <si>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</si>
  <si>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</si>
  <si>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</si>
  <si>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</si>
  <si>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</si>
  <si>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</si>
  <si>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</si>
  <si>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</si>
  <si>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</si>
  <si>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</si>
  <si>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</si>
  <si>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</si>
  <si>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</si>
  <si>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</si>
  <si>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</si>
  <si>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</si>
  <si>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</si>
  <si>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</si>
  <si>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</si>
  <si>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</si>
  <si>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</si>
  <si>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</si>
  <si>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</si>
  <si>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</si>
  <si>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</si>
  <si>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</si>
  <si>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</si>
  <si>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</si>
  <si>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</si>
  <si>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</si>
  <si>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</si>
  <si>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</si>
  <si>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</si>
  <si>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</si>
  <si>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</si>
  <si>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</si>
  <si>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</si>
  <si>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</si>
  <si>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</si>
  <si>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</si>
  <si>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</si>
  <si>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</si>
  <si>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</si>
  <si>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</si>
  <si>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</si>
  <si>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</si>
  <si>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</si>
  <si>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</si>
  <si>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</si>
  <si>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</si>
  <si>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</si>
  <si>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</si>
  <si>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</si>
  <si>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</si>
  <si>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</si>
  <si>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</si>
  <si>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</si>
  <si>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</si>
  <si>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</si>
  <si>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</si>
  <si>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</si>
  <si>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</si>
  <si>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</si>
  <si>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</si>
  <si>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</si>
  <si>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</si>
  <si>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</si>
  <si>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</si>
  <si>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</si>
  <si>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</si>
  <si>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</si>
  <si>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</si>
  <si>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</si>
  <si>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</si>
  <si>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</si>
  <si>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</si>
  <si>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</si>
  <si>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</si>
  <si>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</si>
  <si>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</si>
  <si>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</si>
  <si>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</si>
  <si>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</si>
  <si>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</si>
  <si>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</si>
  <si>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</si>
  <si>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</si>
  <si>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</si>
  <si>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</si>
  <si>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</si>
  <si>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</si>
  <si>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</si>
  <si>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</si>
  <si>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</si>
  <si>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</si>
  <si>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</si>
  <si>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</si>
  <si>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</si>
  <si>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</si>
  <si>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</si>
  <si>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</si>
  <si>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</si>
  <si>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</si>
  <si>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</si>
  <si>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</si>
  <si>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</si>
  <si>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</si>
  <si>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</si>
  <si>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</si>
  <si>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</si>
  <si>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</si>
  <si>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</si>
  <si>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</si>
  <si>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</si>
  <si>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</si>
  <si>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</si>
  <si>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</si>
  <si>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</si>
  <si>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</si>
  <si>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</si>
  <si>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</si>
  <si>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</si>
  <si>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</si>
  <si>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</si>
  <si>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</si>
  <si>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</si>
  <si>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</si>
  <si>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</si>
  <si>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</si>
  <si>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</si>
  <si>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</si>
  <si>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</si>
  <si>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</si>
  <si>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</si>
  <si>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</si>
  <si>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</si>
  <si>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</si>
  <si>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</si>
  <si>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</si>
  <si>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</si>
  <si>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</si>
  <si>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</si>
  <si>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</si>
  <si>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</si>
  <si>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</si>
  <si>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</si>
  <si>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</si>
  <si>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</si>
  <si>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</si>
  <si>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</si>
  <si>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</si>
  <si>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</si>
  <si>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</si>
  <si>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</si>
  <si>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</si>
  <si>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</si>
  <si>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</si>
  <si>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</si>
  <si>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</si>
  <si>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</si>
  <si>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</si>
  <si>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</si>
  <si>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</si>
  <si>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</si>
  <si>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</si>
  <si>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</si>
  <si>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</si>
  <si>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</si>
  <si>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</si>
  <si>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</si>
  <si>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</si>
  <si>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</si>
  <si>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</si>
  <si>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</si>
  <si>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</si>
  <si>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</si>
  <si>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</si>
  <si>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</si>
  <si>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</si>
  <si>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</si>
  <si>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</si>
  <si>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</si>
  <si>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</si>
  <si>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</si>
  <si>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</si>
  <si>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</si>
  <si>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</si>
  <si>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</si>
  <si>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</si>
  <si>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</si>
  <si>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</si>
  <si>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</si>
  <si>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</si>
  <si>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</si>
  <si>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</si>
  <si>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</si>
  <si>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</si>
  <si>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</si>
  <si>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</si>
  <si>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</si>
  <si>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</si>
  <si>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</si>
  <si>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</si>
  <si>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</si>
  <si>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</si>
  <si>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</si>
  <si>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Leumi_CB_IR@bankleumi.co.il</t>
  </si>
  <si>
    <t>Please reach out to Bank Leumi team to get a copy of the base prospectus</t>
  </si>
  <si>
    <t>All mortgages are residential housing.</t>
  </si>
  <si>
    <t>The Bank Leumi mortgage covered bonds are issued with a soft‑bullet maturity structure. If an issuer event of default occurs and funds available from the issuer and guarantor are insufficient to repay principal on the original due date, the bonds benefit from a contractual maturity extension of up to 12 months, allowing time for the orderly refinancing or liquidation of cover‑pool assets, while interest continues to be paid supported by a six‑month liquidity reserve</t>
  </si>
  <si>
    <t>Please refer to cell C13</t>
  </si>
  <si>
    <t>The cover pool consists of Israeli residential mortgage loans with a diversified mix of interest rate structures, including fixed-rate, floating-rate and CPI-linked mortgages. Fixed-rate loans comprise both mortgages with interest rates fixed for the full life of the loan and loans with fixed rates that reset periodically at predefined intervals, typically linked to yields of Israeli government bonds or Bank of Israel bills. Floating-rate mortgages reference short-term domestic benchmark rate, Bank of Israel prime rate, causing borrower payments to move in line with changes in monetary policy. In addition, a portion of the loans is linked to the CPI, under which the outstanding principal is adjusted for inflation or deflation, with CPI-linked mortgages able to carry either fixed for life or fixed with periodic reset interest rates and typically benefitting from lower and more stable headline rates due to inflation compensation being reflected through principal indexation</t>
  </si>
  <si>
    <t>The life of cover assets is measured as the weighted average term to final maturity (remaining term) of each Loan, when making the contractually agreed interest and principal payments, with no prepayment assumptions, and is calculated by reference to redemption dates rather than interest reset dates, with future interest rates not affecting the WAL itself. Expected residual life is not estimated.</t>
  </si>
  <si>
    <t>Property value indexation is not applied. If a further advance or remortgage is applied for, with extension of credit limit, renewed external valuation report may be provided.</t>
  </si>
  <si>
    <t>For the Bank Leumi covered bond programme, LTV is defined as the current outstanding principal balance of the mortgage loan divided by the original property valuation at origination. In line with Israeli market practice, properties are not routinely revalued, so LTV calculations rely on the purchase price or external valuation at origination rather than updated market values, with loan balances capped at 75% of the original property value for coverage purposes.</t>
  </si>
  <si>
    <t>At origination or extension of credit limit.</t>
  </si>
  <si>
    <t>For the purposes of this report a loan is identified as non-performing where an amount equal to or greater than three month's contractual payments is past its due date.</t>
  </si>
  <si>
    <t>For the Bank Leumi covered bond programme, currency and interest rate risks are primarily addressed through internal hedging arrangements with Bank Leumi as swap counterparty. Currency risk is hedged via a cross‑currency swap and Interest rate risk arising from mismatches between fixed‑rate covered bonds and a mix of fixed, floating and CPI‑linked mortgage assets is mitigated through interest rate swaps. At the moment asset swap is ILS interest rate swap and liability swap is cross-currency swap, Leumi reports sum of notionals of both of them in G.3.13.1 of sheet A. HTT General</t>
  </si>
  <si>
    <t>Properties are valued on origination of each Loan in the Portfolio. At origination, second-hand homes require a Bank-approved license appraiser (which the buyer chooses from a list, verified by the Bank’s head appraiser). The external appraiser visits the property, assesses its condition, compares it with other deals in the area, and produces a comprehensive report. For most new builds, the purchase agreement suffices. The Bank uses the lower of the appraiser’s report or the purchase price. Revaluation is not required unless a triggering event occurs (such as an additional mortgage). As per the applicable law, the Bank is not allowed to revalue for the purposes of LTV calculation unless an event triggering the revaluation occurs.</t>
  </si>
  <si>
    <r>
      <t xml:space="preserve">Overcollateralisation is established and maintained </t>
    </r>
    <r>
      <rPr>
        <b/>
        <sz val="11"/>
        <color theme="1"/>
        <rFont val="Segoe UI"/>
        <family val="2"/>
      </rPr>
      <t>on a contractual basis only</t>
    </r>
    <r>
      <rPr>
        <sz val="11"/>
        <color theme="1"/>
        <rFont val="Segoe UI"/>
        <family val="2"/>
      </rPr>
      <t>, as Israel does not have a specific covered bond legislative framework</t>
    </r>
  </si>
  <si>
    <t>both Asset and Liability swaps</t>
  </si>
  <si>
    <t>Disclaimer</t>
  </si>
  <si>
    <r>
      <t>This report has been prepared for informational purposes only in connection with the covered bond programme (the “</t>
    </r>
    <r>
      <rPr>
        <b/>
        <sz val="12"/>
        <color theme="1"/>
        <rFont val="Arial"/>
        <family val="2"/>
      </rPr>
      <t>Programme</t>
    </r>
    <r>
      <rPr>
        <sz val="12"/>
        <color theme="1"/>
        <rFont val="Arial"/>
        <family val="2"/>
      </rPr>
      <t>”) and the outstanding covered bonds (the “</t>
    </r>
    <r>
      <rPr>
        <b/>
        <sz val="12"/>
        <color theme="1"/>
        <rFont val="Arial"/>
        <family val="2"/>
      </rPr>
      <t>Covered Bonds</t>
    </r>
    <r>
      <rPr>
        <sz val="12"/>
        <color theme="1"/>
        <rFont val="Arial"/>
        <family val="2"/>
      </rPr>
      <t>”). It is provided to investors solely for the purpose of periodic reporting and does not constitute an offer to sell or a solicitation of an offer to buy any securities.</t>
    </r>
  </si>
  <si>
    <r>
      <t>Certain information contained in this report relates to the financial condition, activities and performance of the Cover Pool guarantor / subsidiary to which the Cover Assets have been transferred (the “</t>
    </r>
    <r>
      <rPr>
        <b/>
        <sz val="12"/>
        <color theme="1"/>
        <rFont val="Arial"/>
        <family val="2"/>
      </rPr>
      <t>Cover Pool Entity</t>
    </r>
    <r>
      <rPr>
        <sz val="12"/>
        <color theme="1"/>
        <rFont val="Arial"/>
        <family val="2"/>
      </rPr>
      <t>”). Such information is derived from internal records and management assessments as at the relevant reporting date and has not been independently audited or verified, unless expressly stated otherwise.</t>
    </r>
  </si>
  <si>
    <t>Any related calculations included in this report are determined in accordance with the methodologies and assumptions set forth in the Programme documentation and applicable law, and are based on information available as at the reporting date only. No assurance is given that such methodologies, assumptions or results will remain unchanged in the future or that similar results will be achieved at any future test date.</t>
  </si>
  <si>
    <t>Neither the Issuer, the Cover Pool Entity, the arranger, the dealers, nor any of their respective affiliates, directors, officers, employees or advisers shall have any liability whatsoever for any loss arising from any use of this report or its contents or otherwise arising in connection therewith.</t>
  </si>
  <si>
    <t>Investors should rely solely on their own independent assessment of the Covered Bonds, the Programme documentation and any professional advice they consider appropriate</t>
  </si>
  <si>
    <t>ריק במקור</t>
  </si>
  <si>
    <t xml:space="preserve"> </t>
  </si>
  <si>
    <t xml:space="preserve">  </t>
  </si>
  <si>
    <t>עמודה2</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</si>
  <si>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</si>
  <si>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</si>
  <si>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</si>
  <si>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</si>
  <si>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</si>
  <si>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</si>
  <si>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</si>
  <si>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</si>
  <si>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</si>
  <si>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</si>
  <si>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</si>
  <si>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Field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</si>
</sst>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0.0%"/>
    <numFmt numFmtId="167" formatCode="0.0"/>
    <numFmt numFmtId="168" formatCode="_-* #,##0.00\ &quot;€&quot;_-;\-* #,##0.00\ &quot;€&quot;_-;_-* &quot;-&quot;??\ &quot;€&quot;_-;_-@_-"/>
    <numFmt numFmtId="169" formatCode=";;;"/>
  </numFmts>
  <fonts count="32" x14ac:knownFonts="1">
    <font>
      <sz val="11"/>
      <color theme="1"/>
      <name val="Arial"/>
      <family val="2"/>
      <scheme val="minor"/>
    </font>
    <font>
      <sz val="11"/>
      <color theme="1"/>
      <name val="Arial"/>
      <family val="2"/>
      <scheme val="minor"/>
    </font>
    <font>
      <b/>
      <sz val="24"/>
      <color rgb="FF000000"/>
      <name val="Calibri"/>
      <family val="2"/>
    </font>
    <font>
      <sz val="11"/>
      <color theme="1"/>
      <name val="Calibri"/>
      <family val="2"/>
    </font>
    <font>
      <u/>
      <sz val="11"/>
      <color theme="10"/>
      <name val="Arial"/>
      <family val="2"/>
      <scheme val="minor"/>
    </font>
    <font>
      <b/>
      <sz val="24"/>
      <color rgb="FFE26B0A"/>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u/>
      <sz val="11"/>
      <name val="Calibri"/>
      <family val="2"/>
    </font>
    <font>
      <u/>
      <sz val="11"/>
      <color rgb="FF0000FF"/>
      <name val="Calibri"/>
      <family val="2"/>
    </font>
    <font>
      <b/>
      <sz val="11"/>
      <name val="Calibri"/>
      <family val="2"/>
    </font>
    <font>
      <sz val="10"/>
      <color rgb="FF000000"/>
      <name val="Arial"/>
      <family val="2"/>
    </font>
    <font>
      <i/>
      <sz val="11"/>
      <name val="Calibri"/>
      <family val="2"/>
    </font>
    <font>
      <b/>
      <u/>
      <sz val="11"/>
      <color rgb="FF0000FF"/>
      <name val="Calibri"/>
      <family val="2"/>
    </font>
    <font>
      <i/>
      <sz val="11"/>
      <color rgb="FF000000"/>
      <name val="Calibri"/>
      <family val="2"/>
    </font>
    <font>
      <sz val="10"/>
      <name val="Arial"/>
      <family val="2"/>
    </font>
    <font>
      <i/>
      <sz val="9"/>
      <name val="Calibri"/>
      <family val="2"/>
    </font>
    <font>
      <i/>
      <u/>
      <sz val="9"/>
      <name val="Calibri"/>
      <family val="2"/>
    </font>
    <font>
      <sz val="11"/>
      <color rgb="FF76933C"/>
      <name val="Calibri"/>
      <family val="2"/>
    </font>
    <font>
      <b/>
      <sz val="9"/>
      <color indexed="81"/>
      <name val="Tahoma"/>
      <family val="2"/>
    </font>
    <font>
      <sz val="9"/>
      <color indexed="81"/>
      <name val="Tahoma"/>
      <family val="2"/>
    </font>
    <font>
      <u/>
      <sz val="11"/>
      <name val="Calibri"/>
      <family val="2"/>
    </font>
    <font>
      <b/>
      <i/>
      <sz val="10"/>
      <name val="Calibri"/>
      <family val="2"/>
    </font>
    <font>
      <sz val="11"/>
      <color theme="1"/>
      <name val="Segoe UI"/>
      <family val="2"/>
    </font>
    <font>
      <u/>
      <sz val="10"/>
      <color theme="10"/>
      <name val="Arial"/>
      <family val="2"/>
    </font>
    <font>
      <b/>
      <sz val="11"/>
      <color theme="1"/>
      <name val="Segoe UI"/>
      <family val="2"/>
    </font>
    <font>
      <b/>
      <sz val="12"/>
      <color theme="1"/>
      <name val="Arial"/>
      <family val="2"/>
    </font>
    <font>
      <sz val="12"/>
      <color theme="1"/>
      <name val="Arial"/>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21">
    <xf numFmtId="0" fontId="0" fillId="0" borderId="0"/>
    <xf numFmtId="9" fontId="1"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9" fillId="0" borderId="0"/>
    <xf numFmtId="164" fontId="19" fillId="0" borderId="0" applyFont="0" applyFill="0" applyBorder="0" applyAlignment="0" applyProtection="0"/>
    <xf numFmtId="9" fontId="19" fillId="0" borderId="0" applyFont="0" applyFill="0" applyBorder="0" applyAlignment="0" applyProtection="0"/>
    <xf numFmtId="0" fontId="28" fillId="0" borderId="0" applyNumberFormat="0" applyFill="0" applyBorder="0" applyAlignment="0" applyProtection="0"/>
    <xf numFmtId="0" fontId="1" fillId="0" borderId="0"/>
    <xf numFmtId="0" fontId="1" fillId="0" borderId="0"/>
    <xf numFmtId="0" fontId="4" fillId="0" borderId="0" applyNumberForma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167">
    <xf numFmtId="0" fontId="0" fillId="0" borderId="0" xfId="0"/>
    <xf numFmtId="0" fontId="2" fillId="0" borderId="0" xfId="0" applyFont="1" applyAlignment="1">
      <alignment horizontal="left" vertical="center"/>
    </xf>
    <xf numFmtId="0" fontId="3" fillId="0" borderId="0" xfId="0" applyFont="1"/>
    <xf numFmtId="0" fontId="3" fillId="0" borderId="0" xfId="0" applyFont="1" applyAlignment="1">
      <alignment horizontal="center" vertical="center" wrapText="1"/>
    </xf>
    <xf numFmtId="0" fontId="5" fillId="0" borderId="0" xfId="0" applyFont="1" applyAlignment="1">
      <alignment horizontal="center" vertical="center"/>
    </xf>
    <xf numFmtId="0" fontId="3" fillId="0" borderId="1" xfId="0" applyFont="1" applyBorder="1" applyAlignment="1">
      <alignment horizontal="center" vertical="center" wrapText="1"/>
    </xf>
    <xf numFmtId="0" fontId="11" fillId="0" borderId="0" xfId="0" applyFont="1" applyAlignment="1">
      <alignment horizontal="center" vertical="center" wrapText="1"/>
    </xf>
    <xf numFmtId="0" fontId="7" fillId="0" borderId="0" xfId="0" applyFont="1" applyAlignment="1">
      <alignment vertical="center" wrapText="1"/>
    </xf>
    <xf numFmtId="0" fontId="7" fillId="3" borderId="0" xfId="0" applyFont="1" applyFill="1" applyAlignment="1">
      <alignment horizontal="center" vertical="center" wrapText="1"/>
    </xf>
    <xf numFmtId="0" fontId="11" fillId="0" borderId="2"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2" borderId="3"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2" quotePrefix="1" applyFont="1" applyFill="1" applyBorder="1" applyAlignment="1">
      <alignment horizontal="center" vertical="center" wrapText="1"/>
    </xf>
    <xf numFmtId="0" fontId="7" fillId="2" borderId="0" xfId="0" applyFont="1" applyFill="1" applyAlignment="1">
      <alignment horizontal="center" vertical="center" wrapText="1"/>
    </xf>
    <xf numFmtId="0" fontId="12" fillId="2" borderId="0" xfId="0" applyFont="1" applyFill="1" applyAlignment="1">
      <alignment horizontal="center" vertical="center" wrapText="1"/>
    </xf>
    <xf numFmtId="0" fontId="3" fillId="2" borderId="0" xfId="0" applyFont="1" applyFill="1" applyAlignment="1">
      <alignment horizontal="center" vertical="center" wrapText="1"/>
    </xf>
    <xf numFmtId="0" fontId="11" fillId="6" borderId="0" xfId="0" applyFont="1" applyFill="1" applyAlignment="1">
      <alignment horizontal="center" vertical="center" wrapText="1"/>
    </xf>
    <xf numFmtId="0" fontId="14" fillId="6" borderId="0" xfId="0" applyFont="1" applyFill="1" applyAlignment="1">
      <alignment horizontal="center" vertical="center" wrapText="1"/>
    </xf>
    <xf numFmtId="0" fontId="11" fillId="0" borderId="0" xfId="0" applyFont="1" applyAlignment="1" applyProtection="1">
      <alignment horizontal="center" vertical="center" wrapText="1"/>
      <protection locked="0"/>
    </xf>
    <xf numFmtId="0" fontId="4" fillId="0" borderId="0" xfId="2" applyAlignment="1" applyProtection="1">
      <alignment horizontal="center" vertical="center" wrapText="1"/>
      <protection locked="0"/>
    </xf>
    <xf numFmtId="0" fontId="15" fillId="0" borderId="0" xfId="0" applyFont="1" applyAlignment="1">
      <alignment horizontal="center" vertical="center" wrapText="1"/>
    </xf>
    <xf numFmtId="14" fontId="11" fillId="0" borderId="0" xfId="0" applyNumberFormat="1" applyFont="1" applyAlignment="1" applyProtection="1">
      <alignment horizontal="center" vertical="center" wrapText="1"/>
      <protection locked="0"/>
    </xf>
    <xf numFmtId="0" fontId="16" fillId="0" borderId="0" xfId="0" applyFont="1" applyAlignment="1">
      <alignment horizontal="center" vertical="center" wrapText="1"/>
    </xf>
    <xf numFmtId="0" fontId="17" fillId="6" borderId="0" xfId="2" quotePrefix="1" applyFont="1" applyFill="1" applyBorder="1" applyAlignment="1">
      <alignment horizontal="center" vertical="center" wrapText="1"/>
    </xf>
    <xf numFmtId="0" fontId="11" fillId="0" borderId="0" xfId="0" quotePrefix="1" applyFont="1" applyAlignment="1">
      <alignment horizontal="center" vertical="center" wrapText="1"/>
    </xf>
    <xf numFmtId="0" fontId="17" fillId="0" borderId="0" xfId="2" quotePrefix="1" applyFont="1" applyFill="1" applyBorder="1" applyAlignment="1">
      <alignment horizontal="center" vertical="center" wrapText="1"/>
    </xf>
    <xf numFmtId="0" fontId="14" fillId="0" borderId="0" xfId="0" quotePrefix="1" applyFont="1" applyAlignment="1">
      <alignment horizontal="center" vertical="center" wrapText="1"/>
    </xf>
    <xf numFmtId="0" fontId="14" fillId="5" borderId="0" xfId="0" applyFont="1" applyFill="1" applyAlignment="1">
      <alignment horizontal="center" vertical="center" wrapText="1"/>
    </xf>
    <xf numFmtId="0" fontId="9" fillId="5" borderId="0" xfId="0" quotePrefix="1" applyFont="1" applyFill="1" applyAlignment="1">
      <alignment horizontal="center" vertical="center" wrapText="1"/>
    </xf>
    <xf numFmtId="0" fontId="12" fillId="5" borderId="0" xfId="0" applyFont="1" applyFill="1" applyAlignment="1">
      <alignment horizontal="center" vertical="center" wrapText="1"/>
    </xf>
    <xf numFmtId="0" fontId="6" fillId="5" borderId="0" xfId="0" applyFont="1" applyFill="1" applyAlignment="1">
      <alignment horizontal="center" vertical="center" wrapText="1"/>
    </xf>
    <xf numFmtId="0" fontId="11" fillId="6" borderId="0" xfId="0" quotePrefix="1" applyFont="1" applyFill="1" applyAlignment="1">
      <alignment horizontal="center" vertical="center" wrapText="1"/>
    </xf>
    <xf numFmtId="165" fontId="11" fillId="0" borderId="0" xfId="0" applyNumberFormat="1" applyFont="1" applyAlignment="1" applyProtection="1">
      <alignment horizontal="center" vertical="center" wrapText="1"/>
      <protection locked="0"/>
    </xf>
    <xf numFmtId="0" fontId="16" fillId="6" borderId="0" xfId="0" quotePrefix="1" applyFont="1" applyFill="1" applyAlignment="1">
      <alignment horizontal="center" vertical="center" wrapText="1"/>
    </xf>
    <xf numFmtId="0" fontId="16" fillId="0" borderId="0" xfId="0" quotePrefix="1" applyFont="1" applyAlignment="1">
      <alignment horizontal="center" vertical="center" wrapText="1"/>
    </xf>
    <xf numFmtId="165" fontId="11" fillId="0" borderId="0" xfId="0" applyNumberFormat="1" applyFont="1" applyAlignment="1">
      <alignment horizontal="center" vertical="center" wrapText="1"/>
    </xf>
    <xf numFmtId="0" fontId="3" fillId="6" borderId="0" xfId="0" applyFont="1" applyFill="1" applyAlignment="1">
      <alignment horizontal="center" vertical="center" wrapText="1"/>
    </xf>
    <xf numFmtId="166" fontId="11" fillId="0" borderId="0" xfId="1" applyNumberFormat="1" applyFont="1" applyFill="1" applyBorder="1" applyAlignment="1" applyProtection="1">
      <alignment horizontal="center" vertical="center" wrapText="1"/>
      <protection locked="0"/>
    </xf>
    <xf numFmtId="166" fontId="11" fillId="6" borderId="0" xfId="1" applyNumberFormat="1" applyFont="1" applyFill="1" applyBorder="1" applyAlignment="1">
      <alignment horizontal="center" vertical="center" wrapText="1"/>
    </xf>
    <xf numFmtId="166" fontId="11" fillId="0" borderId="0" xfId="1" applyNumberFormat="1" applyFont="1" applyFill="1" applyBorder="1" applyAlignment="1">
      <alignment horizontal="center" vertical="center" wrapText="1"/>
    </xf>
    <xf numFmtId="9" fontId="11" fillId="0" borderId="0" xfId="1" applyFont="1" applyFill="1" applyBorder="1" applyAlignment="1">
      <alignment horizontal="center" vertical="center" wrapText="1"/>
    </xf>
    <xf numFmtId="0" fontId="16" fillId="6" borderId="0" xfId="0" applyFont="1" applyFill="1" applyAlignment="1">
      <alignment horizontal="center" vertical="center" wrapText="1"/>
    </xf>
    <xf numFmtId="167" fontId="11" fillId="0" borderId="0" xfId="0" applyNumberFormat="1" applyFont="1" applyAlignment="1" applyProtection="1">
      <alignment horizontal="center" vertical="center" wrapText="1"/>
      <protection locked="0"/>
    </xf>
    <xf numFmtId="3" fontId="11" fillId="0" borderId="0" xfId="0" quotePrefix="1" applyNumberFormat="1" applyFont="1" applyAlignment="1">
      <alignment horizontal="center" vertical="center" wrapText="1"/>
    </xf>
    <xf numFmtId="166" fontId="11" fillId="6" borderId="0" xfId="0" quotePrefix="1" applyNumberFormat="1" applyFont="1" applyFill="1" applyAlignment="1">
      <alignment horizontal="center" vertical="center" wrapText="1"/>
    </xf>
    <xf numFmtId="10" fontId="11" fillId="0" borderId="0" xfId="0" quotePrefix="1" applyNumberFormat="1" applyFont="1" applyAlignment="1" applyProtection="1">
      <alignment horizontal="center" vertical="center" wrapText="1"/>
      <protection locked="0"/>
    </xf>
    <xf numFmtId="0" fontId="11" fillId="6" borderId="0" xfId="0" quotePrefix="1" applyFont="1" applyFill="1" applyAlignment="1">
      <alignment horizontal="right" vertical="center" wrapText="1"/>
    </xf>
    <xf numFmtId="165" fontId="11" fillId="6" borderId="0" xfId="0" quotePrefix="1" applyNumberFormat="1" applyFont="1" applyFill="1" applyAlignment="1">
      <alignment horizontal="center" vertical="center" wrapText="1"/>
    </xf>
    <xf numFmtId="166" fontId="11" fillId="6" borderId="0" xfId="1" quotePrefix="1" applyNumberFormat="1" applyFont="1" applyFill="1" applyBorder="1" applyAlignment="1">
      <alignment horizontal="center" vertical="center" wrapText="1"/>
    </xf>
    <xf numFmtId="0" fontId="16" fillId="0" borderId="0" xfId="0" applyFont="1" applyAlignment="1">
      <alignment horizontal="right" vertical="center" wrapText="1"/>
    </xf>
    <xf numFmtId="165" fontId="15" fillId="0" borderId="0" xfId="0" applyNumberFormat="1" applyFont="1" applyAlignment="1" applyProtection="1">
      <alignment horizontal="center" vertical="center" wrapText="1"/>
      <protection locked="0"/>
    </xf>
    <xf numFmtId="9" fontId="11" fillId="0" borderId="0" xfId="1" quotePrefix="1" applyFont="1" applyFill="1" applyBorder="1" applyAlignment="1" applyProtection="1">
      <alignment horizontal="center" vertical="center" wrapText="1"/>
      <protection locked="0"/>
    </xf>
    <xf numFmtId="0" fontId="14" fillId="5" borderId="0" xfId="0" quotePrefix="1" applyFont="1" applyFill="1" applyAlignment="1">
      <alignment horizontal="center" vertical="center" wrapText="1"/>
    </xf>
    <xf numFmtId="0" fontId="14"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18" fillId="6" borderId="0" xfId="0" quotePrefix="1" applyFont="1" applyFill="1" applyAlignment="1">
      <alignment horizontal="right" vertical="center" wrapText="1"/>
    </xf>
    <xf numFmtId="165" fontId="11" fillId="0" borderId="0" xfId="0" quotePrefix="1" applyNumberFormat="1" applyFont="1" applyAlignment="1" applyProtection="1">
      <alignment horizontal="center" vertical="center" wrapText="1"/>
      <protection locked="0"/>
    </xf>
    <xf numFmtId="0" fontId="18" fillId="0" borderId="0" xfId="0" quotePrefix="1" applyFont="1" applyAlignment="1">
      <alignment horizontal="right" vertical="center" wrapText="1"/>
    </xf>
    <xf numFmtId="10" fontId="11"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0" fontId="9" fillId="5" borderId="0" xfId="0" applyFont="1" applyFill="1" applyAlignment="1">
      <alignment horizontal="center" vertical="center" wrapText="1"/>
    </xf>
    <xf numFmtId="165" fontId="11" fillId="6" borderId="0" xfId="0" applyNumberFormat="1" applyFont="1" applyFill="1" applyAlignment="1">
      <alignment horizontal="center" vertical="center" wrapText="1"/>
    </xf>
    <xf numFmtId="0" fontId="3" fillId="6" borderId="0" xfId="0" applyFont="1" applyFill="1" applyAlignment="1">
      <alignment horizontal="right" vertical="center" wrapText="1"/>
    </xf>
    <xf numFmtId="165" fontId="3" fillId="6" borderId="0" xfId="0" applyNumberFormat="1" applyFont="1" applyFill="1" applyAlignment="1">
      <alignment horizontal="center" vertical="center" wrapText="1"/>
    </xf>
    <xf numFmtId="166"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165"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9" fontId="11" fillId="0" borderId="0" xfId="1" quotePrefix="1" applyFont="1" applyFill="1" applyBorder="1" applyAlignment="1">
      <alignment horizontal="center" vertical="center" wrapText="1"/>
    </xf>
    <xf numFmtId="0" fontId="16" fillId="6" borderId="0" xfId="0" quotePrefix="1" applyFont="1" applyFill="1" applyAlignment="1">
      <alignment horizontal="right" vertical="center" wrapText="1"/>
    </xf>
    <xf numFmtId="165" fontId="16" fillId="0" borderId="0" xfId="0" quotePrefix="1" applyNumberFormat="1" applyFont="1" applyAlignment="1" applyProtection="1">
      <alignment horizontal="right" vertical="center" wrapText="1"/>
      <protection locked="0"/>
    </xf>
    <xf numFmtId="0" fontId="16" fillId="0" borderId="0" xfId="0" quotePrefix="1" applyFont="1" applyAlignment="1" applyProtection="1">
      <alignment horizontal="right" vertical="center" wrapText="1"/>
      <protection locked="0"/>
    </xf>
    <xf numFmtId="0" fontId="16" fillId="0" borderId="0" xfId="0" quotePrefix="1" applyFont="1" applyAlignment="1">
      <alignment horizontal="right" vertical="center" wrapText="1"/>
    </xf>
    <xf numFmtId="0" fontId="11" fillId="0" borderId="0" xfId="0" quotePrefix="1" applyFont="1" applyAlignment="1" applyProtection="1">
      <alignment horizontal="center" vertical="center" wrapText="1"/>
      <protection locked="0"/>
    </xf>
    <xf numFmtId="9" fontId="11" fillId="6" borderId="0" xfId="1" applyFont="1" applyFill="1" applyBorder="1" applyAlignment="1">
      <alignment horizontal="center" vertical="center" wrapText="1"/>
    </xf>
    <xf numFmtId="0" fontId="11" fillId="6" borderId="0" xfId="0" applyFont="1" applyFill="1" applyAlignment="1" applyProtection="1">
      <alignment horizontal="center" vertical="center" wrapText="1"/>
      <protection locked="0"/>
    </xf>
    <xf numFmtId="0" fontId="3" fillId="6" borderId="0" xfId="0" applyFont="1" applyFill="1" applyAlignment="1">
      <alignment horizontal="center"/>
    </xf>
    <xf numFmtId="0" fontId="13" fillId="6" borderId="0" xfId="2" applyFont="1" applyFill="1" applyBorder="1" applyAlignment="1" applyProtection="1">
      <alignment horizontal="center" vertical="center" wrapText="1"/>
      <protection locked="0"/>
    </xf>
    <xf numFmtId="0" fontId="20" fillId="6" borderId="0" xfId="0" applyFont="1" applyFill="1" applyAlignment="1">
      <alignment horizontal="left" vertical="center"/>
    </xf>
    <xf numFmtId="0" fontId="20" fillId="6" borderId="0" xfId="0" applyFont="1" applyFill="1" applyAlignment="1">
      <alignment horizontal="center" vertical="center" wrapText="1"/>
    </xf>
    <xf numFmtId="0" fontId="21" fillId="6" borderId="0" xfId="0" applyFont="1" applyFill="1" applyAlignment="1">
      <alignment horizontal="center" vertical="center" wrapText="1"/>
    </xf>
    <xf numFmtId="0" fontId="13" fillId="6" borderId="0"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22" fillId="0" borderId="0" xfId="0" applyFont="1" applyAlignment="1">
      <alignment horizontal="center" vertical="center" wrapText="1"/>
    </xf>
    <xf numFmtId="0" fontId="13" fillId="6" borderId="0" xfId="2" applyFont="1" applyFill="1" applyBorder="1" applyAlignment="1">
      <alignment horizontal="center"/>
    </xf>
    <xf numFmtId="0" fontId="13" fillId="0" borderId="0" xfId="2" quotePrefix="1" applyFont="1" applyFill="1" applyBorder="1" applyAlignment="1" applyProtection="1">
      <alignment horizontal="center" vertical="center" wrapText="1"/>
    </xf>
    <xf numFmtId="0" fontId="11" fillId="6" borderId="0" xfId="0" applyFont="1" applyFill="1" applyAlignment="1">
      <alignment horizontal="right" vertical="center" wrapText="1"/>
    </xf>
    <xf numFmtId="166" fontId="11" fillId="6" borderId="0" xfId="1" applyNumberFormat="1" applyFont="1" applyFill="1" applyBorder="1" applyAlignment="1" applyProtection="1">
      <alignment horizontal="center" vertical="center" wrapText="1"/>
    </xf>
    <xf numFmtId="0" fontId="16" fillId="6" borderId="0" xfId="0" applyFont="1" applyFill="1" applyAlignment="1">
      <alignment horizontal="right" vertical="center" wrapText="1"/>
    </xf>
    <xf numFmtId="166" fontId="11" fillId="0" borderId="0" xfId="0" quotePrefix="1" applyNumberFormat="1" applyFont="1" applyAlignment="1" applyProtection="1">
      <alignment horizontal="center" vertical="center" wrapText="1"/>
      <protection locked="0"/>
    </xf>
    <xf numFmtId="3" fontId="11" fillId="0" borderId="0" xfId="0" applyNumberFormat="1" applyFont="1" applyAlignment="1" applyProtection="1">
      <alignment horizontal="center" vertical="center" wrapText="1"/>
      <protection locked="0"/>
    </xf>
    <xf numFmtId="3" fontId="11" fillId="6" borderId="0" xfId="0" applyNumberFormat="1" applyFont="1" applyFill="1" applyAlignment="1" applyProtection="1">
      <alignment horizontal="center" vertical="center" wrapText="1"/>
      <protection locked="0"/>
    </xf>
    <xf numFmtId="0" fontId="25" fillId="6" borderId="0" xfId="0" applyFont="1" applyFill="1" applyAlignment="1">
      <alignment horizontal="center" vertical="center" wrapText="1"/>
    </xf>
    <xf numFmtId="0" fontId="25" fillId="7" borderId="0" xfId="0" applyFont="1" applyFill="1" applyAlignment="1">
      <alignment horizontal="center" vertical="center" wrapText="1"/>
    </xf>
    <xf numFmtId="166" fontId="25" fillId="7" borderId="0" xfId="1" applyNumberFormat="1" applyFont="1" applyFill="1" applyBorder="1" applyAlignment="1" applyProtection="1">
      <alignment horizontal="center" vertical="center" wrapText="1"/>
    </xf>
    <xf numFmtId="0" fontId="16" fillId="0" borderId="0" xfId="0" applyFont="1" applyAlignment="1" applyProtection="1">
      <alignment horizontal="right" vertical="center" wrapText="1"/>
      <protection locked="0"/>
    </xf>
    <xf numFmtId="9" fontId="11" fillId="6" borderId="0" xfId="1" applyFont="1" applyFill="1" applyBorder="1" applyAlignment="1" applyProtection="1">
      <alignment horizontal="center" vertical="center" wrapText="1"/>
    </xf>
    <xf numFmtId="0" fontId="14" fillId="4" borderId="0" xfId="0" applyFont="1" applyFill="1" applyAlignment="1">
      <alignment horizontal="center" vertical="center" wrapText="1"/>
    </xf>
    <xf numFmtId="0" fontId="8"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6" fillId="0" borderId="0" xfId="0" applyFont="1" applyAlignment="1">
      <alignment horizontal="center" vertical="center" wrapText="1"/>
    </xf>
    <xf numFmtId="9" fontId="11" fillId="0" borderId="0" xfId="1" applyFont="1" applyFill="1" applyBorder="1" applyAlignment="1" applyProtection="1">
      <alignment horizontal="center" vertical="center" wrapText="1"/>
    </xf>
    <xf numFmtId="3" fontId="11" fillId="6" borderId="0" xfId="0" quotePrefix="1" applyNumberFormat="1" applyFont="1" applyFill="1" applyAlignment="1">
      <alignment horizontal="center" vertical="center" wrapText="1"/>
    </xf>
    <xf numFmtId="166" fontId="11" fillId="6" borderId="0" xfId="1" quotePrefix="1" applyNumberFormat="1" applyFont="1" applyFill="1" applyBorder="1" applyAlignment="1" applyProtection="1">
      <alignment horizontal="center" vertical="center" wrapText="1"/>
    </xf>
    <xf numFmtId="3" fontId="11" fillId="6" borderId="0" xfId="0" applyNumberFormat="1" applyFont="1" applyFill="1" applyAlignment="1">
      <alignment horizontal="center" vertical="center" wrapText="1"/>
    </xf>
    <xf numFmtId="166" fontId="11" fillId="0" borderId="0" xfId="0" quotePrefix="1" applyNumberFormat="1" applyFont="1" applyAlignment="1">
      <alignment horizontal="center" vertical="center" wrapText="1"/>
    </xf>
    <xf numFmtId="166" fontId="11" fillId="6" borderId="0" xfId="0" applyNumberFormat="1" applyFont="1" applyFill="1" applyAlignment="1">
      <alignment horizontal="center" vertical="center" wrapText="1"/>
    </xf>
    <xf numFmtId="166" fontId="11" fillId="0" borderId="0" xfId="0" applyNumberFormat="1" applyFont="1" applyAlignment="1">
      <alignment horizontal="center" vertical="center" wrapText="1"/>
    </xf>
    <xf numFmtId="0" fontId="3" fillId="6" borderId="0" xfId="0" quotePrefix="1" applyFont="1" applyFill="1" applyAlignment="1">
      <alignment horizontal="center"/>
    </xf>
    <xf numFmtId="0" fontId="8" fillId="4" borderId="0" xfId="0" applyFont="1" applyFill="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0" fillId="2" borderId="0" xfId="0" applyFont="1" applyFill="1" applyAlignment="1">
      <alignment horizontal="center" vertical="center" wrapText="1"/>
    </xf>
    <xf numFmtId="0" fontId="14" fillId="6" borderId="0" xfId="0" quotePrefix="1" applyFont="1" applyFill="1" applyAlignment="1">
      <alignment horizontal="center" vertical="center" wrapText="1"/>
    </xf>
    <xf numFmtId="0" fontId="14" fillId="6" borderId="0" xfId="0" quotePrefix="1" applyFont="1" applyFill="1" applyAlignment="1" applyProtection="1">
      <alignment horizontal="center" vertical="center" wrapText="1"/>
      <protection locked="0"/>
    </xf>
    <xf numFmtId="0" fontId="12" fillId="0" borderId="0" xfId="0" quotePrefix="1" applyFont="1" applyAlignment="1">
      <alignment horizontal="center" vertical="center" wrapText="1"/>
    </xf>
    <xf numFmtId="0" fontId="11" fillId="8" borderId="0" xfId="0" quotePrefix="1" applyFont="1" applyFill="1" applyAlignment="1">
      <alignment horizontal="center" vertical="center" wrapText="1"/>
    </xf>
    <xf numFmtId="0" fontId="27" fillId="0" borderId="0" xfId="0" applyFont="1" applyAlignment="1" applyProtection="1">
      <alignment horizontal="left" vertical="center" wrapText="1"/>
      <protection locked="0"/>
    </xf>
    <xf numFmtId="0" fontId="27" fillId="0" borderId="0" xfId="0" applyFont="1" applyAlignment="1">
      <alignment horizontal="left" vertical="center" wrapText="1"/>
    </xf>
    <xf numFmtId="0" fontId="30" fillId="0" borderId="0" xfId="0" applyFont="1" applyAlignment="1">
      <alignment vertical="center"/>
    </xf>
    <xf numFmtId="0" fontId="31" fillId="0" borderId="0" xfId="0" applyFont="1" applyAlignment="1">
      <alignment horizontal="left" wrapText="1"/>
    </xf>
    <xf numFmtId="0" fontId="4" fillId="0" borderId="4" xfId="2" quotePrefix="1" applyFill="1" applyBorder="1" applyAlignment="1">
      <alignment horizontal="center" vertical="center" wrapText="1"/>
    </xf>
    <xf numFmtId="0" fontId="4" fillId="0" borderId="4" xfId="2" applyFill="1" applyBorder="1" applyAlignment="1">
      <alignment horizontal="center" vertical="center" wrapText="1"/>
    </xf>
    <xf numFmtId="0" fontId="4" fillId="0" borderId="5" xfId="2" quotePrefix="1" applyFill="1" applyBorder="1" applyAlignment="1">
      <alignment horizontal="center" vertical="center" wrapText="1"/>
    </xf>
    <xf numFmtId="0" fontId="4" fillId="6" borderId="0" xfId="2" quotePrefix="1" applyFill="1" applyBorder="1" applyAlignment="1">
      <alignment horizontal="center" vertical="center" wrapText="1"/>
    </xf>
    <xf numFmtId="0" fontId="4" fillId="6" borderId="0" xfId="2" applyFill="1" applyBorder="1" applyAlignment="1">
      <alignment horizontal="center" vertical="center" wrapText="1"/>
    </xf>
    <xf numFmtId="0" fontId="4" fillId="0" borderId="4" xfId="2" applyFill="1" applyBorder="1" applyAlignment="1" applyProtection="1">
      <alignment horizontal="center" vertical="center" wrapText="1"/>
    </xf>
    <xf numFmtId="0" fontId="4" fillId="0" borderId="4" xfId="2" quotePrefix="1" applyFill="1" applyBorder="1" applyAlignment="1" applyProtection="1">
      <alignment horizontal="center" vertical="center" wrapText="1"/>
    </xf>
    <xf numFmtId="0" fontId="4" fillId="0" borderId="5" xfId="2" quotePrefix="1" applyFill="1" applyBorder="1" applyAlignment="1" applyProtection="1">
      <alignment horizontal="center" vertical="center" wrapText="1"/>
    </xf>
    <xf numFmtId="169" fontId="11" fillId="0" borderId="0" xfId="0" applyNumberFormat="1" applyFont="1" applyAlignment="1" applyProtection="1">
      <alignment horizontal="center" vertical="center" wrapText="1"/>
      <protection locked="0"/>
    </xf>
    <xf numFmtId="169" fontId="16" fillId="0" borderId="0" xfId="0" applyNumberFormat="1" applyFont="1" applyAlignment="1">
      <alignment horizontal="center" vertical="center" wrapText="1"/>
    </xf>
    <xf numFmtId="169" fontId="11" fillId="0" borderId="0" xfId="0" applyNumberFormat="1" applyFont="1" applyAlignment="1">
      <alignment horizontal="center" vertical="center" wrapText="1"/>
    </xf>
    <xf numFmtId="0" fontId="14" fillId="2" borderId="0" xfId="0" applyFont="1" applyFill="1" applyAlignment="1">
      <alignment horizontal="center" vertical="center" wrapText="1"/>
    </xf>
    <xf numFmtId="169" fontId="11" fillId="6" borderId="0" xfId="0" applyNumberFormat="1" applyFont="1" applyFill="1" applyAlignment="1">
      <alignment horizontal="center" vertical="center" wrapText="1"/>
    </xf>
    <xf numFmtId="169" fontId="11" fillId="0" borderId="0" xfId="1" applyNumberFormat="1" applyFont="1" applyFill="1" applyBorder="1" applyAlignment="1" applyProtection="1">
      <alignment horizontal="center" vertical="center" wrapText="1"/>
      <protection locked="0"/>
    </xf>
    <xf numFmtId="169" fontId="11" fillId="0" borderId="0" xfId="1" applyNumberFormat="1" applyFont="1" applyFill="1" applyBorder="1" applyAlignment="1">
      <alignment horizontal="center" vertical="center" wrapText="1"/>
    </xf>
    <xf numFmtId="169" fontId="11" fillId="0" borderId="0" xfId="0" quotePrefix="1" applyNumberFormat="1" applyFont="1" applyAlignment="1">
      <alignment horizontal="center" vertical="center" wrapText="1"/>
    </xf>
    <xf numFmtId="169" fontId="6" fillId="0" borderId="0" xfId="0" quotePrefix="1" applyNumberFormat="1" applyFont="1" applyAlignment="1" applyProtection="1">
      <alignment horizontal="center" vertical="center" wrapText="1"/>
      <protection locked="0"/>
    </xf>
    <xf numFmtId="169" fontId="6" fillId="0" borderId="0" xfId="0" applyNumberFormat="1" applyFont="1" applyAlignment="1" applyProtection="1">
      <alignment horizontal="center" vertical="center" wrapText="1"/>
      <protection locked="0"/>
    </xf>
    <xf numFmtId="169" fontId="11" fillId="6" borderId="0" xfId="0" quotePrefix="1" applyNumberFormat="1" applyFont="1" applyFill="1" applyAlignment="1">
      <alignment horizontal="center" vertical="center" wrapText="1"/>
    </xf>
    <xf numFmtId="169" fontId="14" fillId="0" borderId="0" xfId="0" applyNumberFormat="1" applyFont="1" applyAlignment="1" applyProtection="1">
      <alignment horizontal="center" vertical="center" wrapText="1"/>
      <protection locked="0"/>
    </xf>
    <xf numFmtId="169" fontId="11" fillId="0" borderId="0" xfId="0" quotePrefix="1" applyNumberFormat="1" applyFont="1" applyAlignment="1" applyProtection="1">
      <alignment horizontal="center" vertical="center" wrapText="1"/>
      <protection locked="0"/>
    </xf>
    <xf numFmtId="169" fontId="3" fillId="0" borderId="0" xfId="0" applyNumberFormat="1" applyFont="1" applyAlignment="1">
      <alignment horizontal="center" vertical="center" wrapText="1"/>
    </xf>
    <xf numFmtId="169" fontId="15" fillId="0" borderId="0" xfId="0" applyNumberFormat="1" applyFont="1" applyAlignment="1" applyProtection="1">
      <alignment horizontal="center" vertical="center" wrapText="1"/>
      <protection locked="0"/>
    </xf>
    <xf numFmtId="169" fontId="11" fillId="0" borderId="0" xfId="1" applyNumberFormat="1" applyFont="1" applyFill="1" applyBorder="1" applyAlignment="1" applyProtection="1">
      <alignment horizontal="center" vertical="center" wrapText="1"/>
    </xf>
    <xf numFmtId="169" fontId="3" fillId="0" borderId="0" xfId="0" quotePrefix="1" applyNumberFormat="1" applyFont="1" applyAlignment="1">
      <alignment horizontal="center" vertical="center" wrapText="1"/>
    </xf>
    <xf numFmtId="169" fontId="16" fillId="0" borderId="0" xfId="1" applyNumberFormat="1" applyFont="1" applyFill="1" applyBorder="1" applyAlignment="1" applyProtection="1">
      <alignment horizontal="center" vertical="center" wrapText="1"/>
    </xf>
    <xf numFmtId="169" fontId="14" fillId="0" borderId="0" xfId="0" applyNumberFormat="1" applyFont="1" applyAlignment="1">
      <alignment horizontal="center" vertical="center" wrapText="1"/>
    </xf>
    <xf numFmtId="169" fontId="9" fillId="0" borderId="0" xfId="0" quotePrefix="1" applyNumberFormat="1" applyFont="1" applyAlignment="1">
      <alignment horizontal="center" vertical="center" wrapText="1"/>
    </xf>
    <xf numFmtId="169" fontId="6" fillId="0" borderId="0" xfId="0" applyNumberFormat="1" applyFont="1" applyAlignment="1">
      <alignment horizontal="center" vertical="center" wrapText="1"/>
    </xf>
    <xf numFmtId="169" fontId="16" fillId="0" borderId="0" xfId="0" applyNumberFormat="1" applyFont="1" applyAlignment="1">
      <alignment horizontal="right" vertical="center" wrapText="1"/>
    </xf>
    <xf numFmtId="169" fontId="15" fillId="0" borderId="0" xfId="1" applyNumberFormat="1" applyFont="1" applyFill="1" applyBorder="1" applyAlignment="1" applyProtection="1">
      <alignment horizontal="center" vertical="center" wrapText="1"/>
      <protection locked="0"/>
    </xf>
    <xf numFmtId="169" fontId="9" fillId="5" borderId="0" xfId="0" quotePrefix="1" applyNumberFormat="1" applyFont="1" applyFill="1" applyAlignment="1">
      <alignment horizontal="center" vertical="center" wrapText="1"/>
    </xf>
    <xf numFmtId="169" fontId="3" fillId="0" borderId="0" xfId="0" applyNumberFormat="1" applyFont="1"/>
    <xf numFmtId="169" fontId="12" fillId="0" borderId="0" xfId="0" applyNumberFormat="1" applyFont="1" applyAlignment="1">
      <alignment horizontal="center" vertical="center" wrapText="1"/>
    </xf>
    <xf numFmtId="169" fontId="9" fillId="0" borderId="0" xfId="0" quotePrefix="1" applyNumberFormat="1" applyFont="1" applyAlignment="1" applyProtection="1">
      <alignment horizontal="center" vertical="center" wrapText="1"/>
      <protection locked="0"/>
    </xf>
    <xf numFmtId="169" fontId="14" fillId="0" borderId="0" xfId="0" quotePrefix="1" applyNumberFormat="1" applyFont="1" applyAlignment="1" applyProtection="1">
      <alignment horizontal="center" vertical="center" wrapText="1"/>
      <protection locked="0"/>
    </xf>
    <xf numFmtId="0" fontId="3" fillId="0" borderId="0" xfId="0" applyFont="1" applyAlignment="1">
      <alignment wrapText="1"/>
    </xf>
    <xf numFmtId="0" fontId="3" fillId="6" borderId="0" xfId="0" applyFont="1" applyFill="1" applyAlignment="1">
      <alignment horizontal="center" wrapText="1"/>
    </xf>
    <xf numFmtId="0" fontId="27" fillId="0" borderId="0" xfId="0" applyFont="1" applyAlignment="1">
      <alignment vertical="center" wrapText="1"/>
    </xf>
    <xf numFmtId="169" fontId="3" fillId="0" borderId="0" xfId="0" applyNumberFormat="1" applyFont="1" applyAlignment="1" applyProtection="1">
      <alignment horizontal="left" wrapText="1"/>
      <protection locked="0"/>
    </xf>
    <xf numFmtId="169" fontId="3" fillId="0" borderId="0" xfId="0" applyNumberFormat="1" applyFont="1" applyAlignment="1" applyProtection="1">
      <alignment wrapText="1"/>
      <protection locked="0"/>
    </xf>
    <xf numFmtId="169" fontId="3" fillId="0" borderId="0" xfId="0" applyNumberFormat="1" applyFont="1" applyAlignment="1">
      <alignment wrapText="1"/>
    </xf>
  </cellXfs>
  <cellStyles count="21">
    <cellStyle name="Comma 2" xfId="3" xr:uid="{26F2D040-32BD-4625-BA52-7B7732003233}"/>
    <cellStyle name="Comma 3" xfId="6" xr:uid="{9BCA1CCC-12CD-47A0-96DF-EAABF522C013}"/>
    <cellStyle name="Currency 2" xfId="4" xr:uid="{1CD44440-FE40-43CA-9869-D517C4A773A9}"/>
    <cellStyle name="Hyperlink" xfId="2" builtinId="8"/>
    <cellStyle name="Hyperlink 2" xfId="11" xr:uid="{41A627B3-583A-4BE7-9A99-627946E8673E}"/>
    <cellStyle name="Hyperlink 3" xfId="8" xr:uid="{2A541CEE-63EF-4864-9869-19C6FFDB3339}"/>
    <cellStyle name="Normal" xfId="0" builtinId="0"/>
    <cellStyle name="Normal 11 2" xfId="18" xr:uid="{D40F323D-7DE6-486F-8981-6DAA95D2C987}"/>
    <cellStyle name="Normal 16" xfId="12" xr:uid="{187C94B1-5A2C-44BC-A223-F64A1CBB8A89}"/>
    <cellStyle name="Normal 17" xfId="10" xr:uid="{25918E1F-C4E7-437A-A6AF-21EA284229F8}"/>
    <cellStyle name="Normal 18" xfId="20" xr:uid="{A556E267-836C-4D9E-BAC1-9D16C1ECF247}"/>
    <cellStyle name="Normal 19" xfId="9" xr:uid="{54066670-522C-4CCB-A118-A109B02E0446}"/>
    <cellStyle name="Normal 2" xfId="5" xr:uid="{EFCFA829-053C-49BE-AD2E-84D2557124B0}"/>
    <cellStyle name="Normal 21" xfId="19" xr:uid="{CFE07941-7DA7-4DA6-B3CB-BEC540BB32B7}"/>
    <cellStyle name="Normal 8" xfId="13" xr:uid="{67896145-CCF2-49D7-B4D2-5221A280C4AB}"/>
    <cellStyle name="Per cent 2" xfId="7" xr:uid="{8E0CBFBF-7345-46FB-B11B-1B31870E5239}"/>
    <cellStyle name="Percent" xfId="1" builtinId="5"/>
    <cellStyle name="Percent 10" xfId="17" xr:uid="{C44695BA-61A3-452F-B348-9FA8674C7E7C}"/>
    <cellStyle name="Percent 11" xfId="15" xr:uid="{112552DC-ACA7-43F3-A52F-7580C805D96C}"/>
    <cellStyle name="Percent 4" xfId="16" xr:uid="{B9295CE4-C111-4AE4-B0CA-02FD291BE258}"/>
    <cellStyle name="Percent 9" xfId="14" xr:uid="{1AE01B55-DD5A-46B7-B6ED-42E63EEBDB4C}"/>
  </cellStyles>
  <dxfs count="235">
    <dxf>
      <font>
        <b val="0"/>
        <i val="0"/>
        <strike val="0"/>
        <condense val="0"/>
        <extend val="0"/>
        <outline val="0"/>
        <shadow val="0"/>
        <u val="none"/>
        <vertAlign val="baseline"/>
        <sz val="11"/>
        <color theme="1"/>
        <name val="Calibri"/>
        <family val="2"/>
        <scheme val="none"/>
      </font>
      <alignment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solid">
          <fgColor rgb="FF000000"/>
          <bgColor rgb="FFFDE9D9"/>
        </patternFill>
      </fill>
      <alignment horizontal="center" vertical="bottom"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alignment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rgb="FF000000"/>
          <bgColor rgb="FFFDE9D9"/>
        </patternFill>
      </fill>
      <alignment horizontal="center" vertical="bottom"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i/>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solid">
          <fgColor rgb="FF000000"/>
          <bgColor rgb="FFFDE9D9"/>
        </patternFill>
      </fill>
      <alignment horizontal="center" vertical="bottom"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i/>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rgb="FF000000"/>
          <bgColor rgb="FFFDE9D9"/>
        </patternFill>
      </fill>
      <alignment horizontal="center" vertical="bottom"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i/>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i val="0"/>
        <strike val="0"/>
        <condense val="0"/>
        <extend val="0"/>
        <outline val="0"/>
        <shadow val="0"/>
        <u/>
        <vertAlign val="baseline"/>
        <sz val="11"/>
        <color auto="1"/>
        <name val="Calibri"/>
        <family val="2"/>
        <scheme val="none"/>
      </font>
      <alignment horizontal="center" vertical="center" textRotation="0" wrapText="1" indent="0" justifyLastLine="0" shrinkToFit="0" readingOrder="0"/>
    </dxf>
    <dxf>
      <font>
        <b/>
        <i val="0"/>
        <strike val="0"/>
        <condense val="0"/>
        <extend val="0"/>
        <outline val="0"/>
        <shadow val="0"/>
        <u/>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i val="0"/>
        <strike val="0"/>
        <condense val="0"/>
        <extend val="0"/>
        <outline val="0"/>
        <shadow val="0"/>
        <u/>
        <vertAlign val="baseline"/>
        <sz val="11"/>
        <color auto="1"/>
        <name val="Calibri"/>
        <family val="2"/>
        <scheme val="none"/>
      </font>
      <alignment horizontal="center" vertical="center" textRotation="0" wrapText="1" indent="0" justifyLastLine="0" shrinkToFit="0" readingOrder="0"/>
    </dxf>
    <dxf>
      <font>
        <b/>
        <i val="0"/>
        <strike val="0"/>
        <condense val="0"/>
        <extend val="0"/>
        <outline val="0"/>
        <shadow val="0"/>
        <u/>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strike val="0"/>
        <condense val="0"/>
        <extend val="0"/>
        <outline val="0"/>
        <shadow val="0"/>
        <u val="none"/>
        <vertAlign val="baseline"/>
        <sz val="11"/>
        <color auto="1"/>
        <name val="Calibri"/>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strike val="0"/>
        <condense val="0"/>
        <extend val="0"/>
        <outline val="0"/>
        <shadow val="0"/>
        <u val="none"/>
        <vertAlign val="baseline"/>
        <sz val="11"/>
        <color auto="1"/>
        <name val="Calibri"/>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4" formatCode="0.00%"/>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4" formatCode="0.00%"/>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strike val="0"/>
        <condense val="0"/>
        <extend val="0"/>
        <outline val="0"/>
        <shadow val="0"/>
        <u val="none"/>
        <vertAlign val="baseline"/>
        <sz val="11"/>
        <color auto="1"/>
        <name val="Calibri"/>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strike val="0"/>
        <condense val="0"/>
        <extend val="0"/>
        <outline val="0"/>
        <shadow val="0"/>
        <u val="none"/>
        <vertAlign val="baseline"/>
        <sz val="11"/>
        <color auto="1"/>
        <name val="Calibri"/>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1" hidden="0"/>
    </dxf>
    <dxf>
      <font>
        <b val="0"/>
        <i/>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strike val="0"/>
        <condense val="0"/>
        <extend val="0"/>
        <outline val="0"/>
        <shadow val="0"/>
        <u val="none"/>
        <vertAlign val="baseline"/>
        <sz val="11"/>
        <color auto="1"/>
        <name val="Calibri"/>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rgb="FF000000"/>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rgb="FF000000"/>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7"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6" formatCode="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rgb="FF000000"/>
          <bgColor rgb="FFFABF8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5"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
      <font>
        <b val="0"/>
        <i/>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DE9D9"/>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4F4540-C0DB-4810-96E9-D1F9C36B29A9}" name="TitleRegion1.a13.c22.1" displayName="TitleRegion1.a13.c22.1" ref="A13:C22" totalsRowShown="0">
  <autoFilter ref="A13:C22" xr:uid="{904F4540-C0DB-4810-96E9-D1F9C36B29A9}">
    <filterColumn colId="0" hiddenButton="1"/>
    <filterColumn colId="1" hiddenButton="1"/>
    <filterColumn colId="2" hiddenButton="1"/>
  </autoFilter>
  <tableColumns count="3">
    <tableColumn id="1" xr3:uid="{FBB28E7A-BCCD-4798-BFB5-D213B7422976}" name="Field Number " dataDxfId="234"/>
    <tableColumn id="2" xr3:uid="{E7D6AF5D-1404-4225-BCBD-17037EAF2B9A}" name="1. Basic Facts" dataDxfId="233"/>
    <tableColumn id="3" xr3:uid="{642C7E01-9E75-4937-9EC2-F7875A086AD2}" name="  "/>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A5C3350-0F43-4C18-8FE5-CF9EB240566D}" name="TitleRegion1.a173.e179.10" displayName="TitleRegion1.a173.e179.10" ref="A173:E179" totalsRowShown="0" headerRowDxfId="182">
  <autoFilter ref="A173:E179" xr:uid="{EA5C3350-0F43-4C18-8FE5-CF9EB240566D}">
    <filterColumn colId="0" hiddenButton="1"/>
    <filterColumn colId="1" hiddenButton="1"/>
    <filterColumn colId="2" hiddenButton="1"/>
    <filterColumn colId="3" hiddenButton="1"/>
    <filterColumn colId="4" hiddenButton="1"/>
  </autoFilter>
  <tableColumns count="5">
    <tableColumn id="1" xr3:uid="{28D142E0-D48C-46A8-B7CD-50DD1DC71391}" name=" " dataDxfId="181"/>
    <tableColumn id="2" xr3:uid="{8B8C5AD1-28AD-4E7B-B707-62B9EE845811}" name="9. Substitute Assets - Type" dataDxfId="180"/>
    <tableColumn id="3" xr3:uid="{3A4F79B7-3AB1-4385-9067-4BF1AFFBD500}" name="Nominal (mn)" dataDxfId="179"/>
    <tableColumn id="4" xr3:uid="{83C59869-1A56-4016-8704-A6629B9BD879}" name="  " dataDxfId="178"/>
    <tableColumn id="5" xr3:uid="{3442E81A-38EB-4040-898F-A50D09B8311D}" name="% Substitute Assets" dataDxfId="177"/>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2A3C13-7724-4626-8CDC-A7EC5774343A}" name="TitleRegion1.a192.e209.11" displayName="TitleRegion1.a192.e209.11" ref="A192:E209" totalsRowShown="0" headerRowDxfId="176">
  <autoFilter ref="A192:E209" xr:uid="{6C2A3C13-7724-4626-8CDC-A7EC5774343A}">
    <filterColumn colId="0" hiddenButton="1"/>
    <filterColumn colId="1" hiddenButton="1"/>
    <filterColumn colId="2" hiddenButton="1"/>
    <filterColumn colId="3" hiddenButton="1"/>
    <filterColumn colId="4" hiddenButton="1"/>
  </autoFilter>
  <tableColumns count="5">
    <tableColumn id="1" xr3:uid="{86FE6BC6-F0D8-46CF-AD68-5FA566AB66C2}" name="  " dataDxfId="175"/>
    <tableColumn id="2" xr3:uid="{EFAEA442-1CEB-4574-9261-33C95C54C120}" name="10. Substitute Assets - Country" dataDxfId="174"/>
    <tableColumn id="3" xr3:uid="{54A4EFD2-B924-4326-9487-AE95BFCA1C02}" name="Nominal (mn)" dataDxfId="173"/>
    <tableColumn id="4" xr3:uid="{C75D7EB1-7FBE-4E0D-9A1C-73876AB7C2C5}" name=" " dataDxfId="172"/>
    <tableColumn id="5" xr3:uid="{BD913243-B2A4-48BD-BEEF-B87C18581093}" name="% Substitute Assets" dataDxfId="171"/>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6C6AF48-3206-4828-9606-3A25B67F72A2}" name="TitleRegion1.a216.f220.12" displayName="TitleRegion1.a216.f220.12" ref="A216:F220" totalsRowShown="0">
  <autoFilter ref="A216:F220" xr:uid="{A6C6AF48-3206-4828-9606-3A25B67F72A2}">
    <filterColumn colId="0" hiddenButton="1"/>
    <filterColumn colId="1" hiddenButton="1"/>
    <filterColumn colId="2" hiddenButton="1"/>
    <filterColumn colId="3" hiddenButton="1"/>
    <filterColumn colId="4" hiddenButton="1"/>
    <filterColumn colId="5" hiddenButton="1"/>
  </autoFilter>
  <tableColumns count="6">
    <tableColumn id="1" xr3:uid="{3A73DCF9-F921-4720-B2CE-5D6A8D6ED9B0}" name="   " dataDxfId="170"/>
    <tableColumn id="2" xr3:uid="{07C01246-70FB-415A-84D5-218D464C0698}" name="11. Liquid Assets " dataDxfId="169"/>
    <tableColumn id="3" xr3:uid="{5A28F3FD-4091-4977-8545-0990559CE2DA}" name="Nominal (mn)" dataDxfId="168"/>
    <tableColumn id="4" xr3:uid="{950F8A08-3E9D-49BC-AC00-EF90C517E746}" name="      " dataDxfId="167"/>
    <tableColumn id="5" xr3:uid="{D6E6FB43-B6D8-4E18-A046-C2BCA5025EC2}" name="% Cover Pool" dataDxfId="166"/>
    <tableColumn id="6" xr3:uid="{F2A5AF06-21E0-4B22-A88A-F15C7E74439D}" name="% Covered Bonds" dataDxfId="165"/>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1351F1A-028B-4858-93C2-AD8E539FE8F8}" name="TitleRegion1.a11.f26.1" displayName="TitleRegion1.a11.f26.1" ref="A11:F26" totalsRowShown="0">
  <autoFilter ref="A11:F26" xr:uid="{81351F1A-028B-4858-93C2-AD8E539FE8F8}">
    <filterColumn colId="0" hiddenButton="1"/>
    <filterColumn colId="1" hiddenButton="1"/>
    <filterColumn colId="2" hiddenButton="1"/>
    <filterColumn colId="3" hiddenButton="1"/>
    <filterColumn colId="4" hiddenButton="1"/>
    <filterColumn colId="5" hiddenButton="1"/>
  </autoFilter>
  <tableColumns count="6">
    <tableColumn id="1" xr3:uid="{6B517698-7DC2-4038-BBD8-B370ED20EDA4}" name="  " dataDxfId="164"/>
    <tableColumn id="2" xr3:uid="{187EFF0F-457A-48F9-B252-AFF561532C01}" name="1. Property Type Information" dataDxfId="163"/>
    <tableColumn id="3" xr3:uid="{134E66F2-A989-4755-855D-8BBEA879BD3A}" name="Nominal (mn)" dataDxfId="162"/>
    <tableColumn id="4" xr3:uid="{9CF95DB9-A0B7-4F46-BE71-42E4A07A8FAA}" name="   " dataDxfId="161"/>
    <tableColumn id="5" xr3:uid="{1AEF3CE7-0FA1-4B72-B706-233DC0BD038E}" name="% Total Mortgages" dataDxfId="160">
      <calculatedColumnFormula>IF($C$15=0,"",IF(C12="[for completion]","",C12/$C$15))</calculatedColumnFormula>
    </tableColumn>
    <tableColumn id="6" xr3:uid="{A051EBF5-AFC2-4169-A040-BE9812B92D4C}" name="    " dataDxfId="159"/>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7D03D8A-0751-41F6-AC8D-4EFBE990B1CF}" name="TitleRegion1.a27.e34.2" displayName="TitleRegion1.a27.e34.2" ref="A27:E34" totalsRowShown="0" headerRowDxfId="158" dataDxfId="157">
  <autoFilter ref="A27:E34" xr:uid="{97D03D8A-0751-41F6-AC8D-4EFBE990B1CF}">
    <filterColumn colId="0" hiddenButton="1"/>
    <filterColumn colId="1" hiddenButton="1"/>
    <filterColumn colId="2" hiddenButton="1"/>
    <filterColumn colId="3" hiddenButton="1"/>
    <filterColumn colId="4" hiddenButton="1"/>
  </autoFilter>
  <tableColumns count="5">
    <tableColumn id="1" xr3:uid="{D47C5D90-4DFF-4822-82EF-708CF4047A38}" name="    " dataDxfId="156"/>
    <tableColumn id="2" xr3:uid="{18AE5EE7-58D7-42E4-AB73-A3356E461B45}" name="2. General Information" dataDxfId="155"/>
    <tableColumn id="3" xr3:uid="{8330BC8A-88FC-49BC-9DEF-FAD17215EA5C}" name="Residential Loans" dataDxfId="154"/>
    <tableColumn id="4" xr3:uid="{A1DF7CE1-F8BF-462C-86DE-4FED00DD06BE}" name="Commercial Loans" dataDxfId="153"/>
    <tableColumn id="5" xr3:uid="{7F0E26E2-5BAE-4F40-9B8E-46470123EEAC}" name="Total Mortgages" dataDxfId="152"/>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5CAA16F-4BD5-46CD-B1CB-F9D859A80D50}" name="TitleRegion1.a35.e42.3" displayName="TitleRegion1.a35.e42.3" ref="A35:E42" totalsRowShown="0" headerRowDxfId="151" dataDxfId="150" dataCellStyle="Percent">
  <autoFilter ref="A35:E42" xr:uid="{A5CAA16F-4BD5-46CD-B1CB-F9D859A80D50}">
    <filterColumn colId="0" hiddenButton="1"/>
    <filterColumn colId="1" hiddenButton="1"/>
    <filterColumn colId="2" hiddenButton="1"/>
    <filterColumn colId="3" hiddenButton="1"/>
    <filterColumn colId="4" hiddenButton="1"/>
  </autoFilter>
  <tableColumns count="5">
    <tableColumn id="1" xr3:uid="{447C9B7E-64BB-4EAD-896C-FF33686DDDDD}" name="   " dataDxfId="149"/>
    <tableColumn id="2" xr3:uid="{3D5CB2E2-E408-4803-A53E-5FA97AC2BAFC}" name="3. Concentration Risks" dataDxfId="148"/>
    <tableColumn id="3" xr3:uid="{83C07556-6AE9-4484-A67E-234853795412}" name="% Residential Loans" dataDxfId="147" dataCellStyle="Percent"/>
    <tableColumn id="4" xr3:uid="{02361FB7-A39E-4822-8A44-FEE523F4431A}" name="% Commercial Loans" dataDxfId="146" dataCellStyle="Percent"/>
    <tableColumn id="5" xr3:uid="{114087D4-F529-4903-80B6-97DCE54A1E44}" name="% Total Mortgages" dataDxfId="145" dataCellStyle="Percent"/>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0FB9469-AF60-47B5-B40C-272335532965}" name="TitleRegion1.a43.e97.4" displayName="TitleRegion1.a43.e97.4" ref="A43:E97" totalsRowShown="0" headerRowDxfId="144" dataDxfId="143" dataCellStyle="Percent">
  <autoFilter ref="A43:E97" xr:uid="{80FB9469-AF60-47B5-B40C-272335532965}">
    <filterColumn colId="0" hiddenButton="1"/>
    <filterColumn colId="1" hiddenButton="1"/>
    <filterColumn colId="2" hiddenButton="1"/>
    <filterColumn colId="3" hiddenButton="1"/>
    <filterColumn colId="4" hiddenButton="1"/>
  </autoFilter>
  <tableColumns count="5">
    <tableColumn id="1" xr3:uid="{20B68B59-4B99-459B-BC4D-83C23251A660}" name="       " dataDxfId="142"/>
    <tableColumn id="2" xr3:uid="{05DE9142-C618-4091-9D74-3F9005A21483}" name="4. Breakdown by Geography " dataDxfId="141"/>
    <tableColumn id="3" xr3:uid="{B63A3693-0C86-4F71-A455-E438C03B2012}" name="% Residential Loans" dataDxfId="140" dataCellStyle="Percent"/>
    <tableColumn id="4" xr3:uid="{DE7BB93C-005A-4BBD-A565-869A9BFA64FB}" name="% Commercial Loans" dataDxfId="139" dataCellStyle="Percent"/>
    <tableColumn id="5" xr3:uid="{10BF969C-DB1A-47F8-82D5-B25B939A1DAD}" name="% Total Mortgages" dataDxfId="138" dataCellStyle="Percent"/>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A67F543-A44D-437E-BB15-B77A8E9E136C}" name="TitleRegion1.a98.e148.5" displayName="TitleRegion1.a98.e148.5" ref="A98:E148" totalsRowShown="0" headerRowDxfId="137" dataDxfId="136" dataCellStyle="Percent">
  <autoFilter ref="A98:E148" xr:uid="{4A67F543-A44D-437E-BB15-B77A8E9E136C}">
    <filterColumn colId="0" hiddenButton="1"/>
    <filterColumn colId="1" hiddenButton="1"/>
    <filterColumn colId="2" hiddenButton="1"/>
    <filterColumn colId="3" hiddenButton="1"/>
    <filterColumn colId="4" hiddenButton="1"/>
  </autoFilter>
  <tableColumns count="5">
    <tableColumn id="1" xr3:uid="{057EB93C-4E36-4754-B860-A28DA7B9B211}" name="         " dataDxfId="135"/>
    <tableColumn id="2" xr3:uid="{4787995D-1C3E-41FC-9F7D-E82889942725}" name="5. Breakdown by regions of the main country of origin" dataDxfId="134"/>
    <tableColumn id="3" xr3:uid="{6DD0DF2D-3C6D-4517-BBB2-552C5C818672}" name="% Residential Loans" dataDxfId="133" dataCellStyle="Percent"/>
    <tableColumn id="4" xr3:uid="{EB50D400-1493-4D4A-8584-FF53B9D170B2}" name="% Commercial Loans" dataDxfId="132" dataCellStyle="Percent"/>
    <tableColumn id="5" xr3:uid="{64D445A2-93BF-483E-A2CB-D3207FA5ED6E}" name="% Total Mortgages" dataDxfId="131" dataCellStyle="Percent"/>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8EEF821-C117-40B9-8453-D79FA9F508A9}" name="TitleRegion1.a149.e158.6" displayName="TitleRegion1.a149.e158.6" ref="A149:E158" totalsRowShown="0" headerRowDxfId="130" dataDxfId="129" dataCellStyle="Percent">
  <autoFilter ref="A149:E158" xr:uid="{68EEF821-C117-40B9-8453-D79FA9F508A9}">
    <filterColumn colId="0" hiddenButton="1"/>
    <filterColumn colId="1" hiddenButton="1"/>
    <filterColumn colId="2" hiddenButton="1"/>
    <filterColumn colId="3" hiddenButton="1"/>
    <filterColumn colId="4" hiddenButton="1"/>
  </autoFilter>
  <tableColumns count="5">
    <tableColumn id="1" xr3:uid="{EC5A0863-C02F-41C0-A444-02A81F31CF84}" name="       " dataDxfId="128"/>
    <tableColumn id="2" xr3:uid="{485AD373-C437-4C53-993B-383B7741944E}" name="6. Breakdown by Interest Rate" dataDxfId="127"/>
    <tableColumn id="3" xr3:uid="{B2A8756E-EB8E-44EA-B229-CCF880054BF4}" name="% Residential Loans" dataDxfId="126" dataCellStyle="Percent"/>
    <tableColumn id="4" xr3:uid="{70D0961C-1975-48DD-9F33-64E2DDDFC9E0}" name="% Commercial Loans" dataDxfId="125" dataCellStyle="Percent"/>
    <tableColumn id="5" xr3:uid="{EAAEED72-79F5-4324-9B27-3457E97F4526}" name="% Total Mortgages" dataDxfId="124" dataCellStyle="Percent"/>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ADE1181-5679-4CAE-A00E-9FBA0B549006}" name="TitleRegion1.a159.e168.7" displayName="TitleRegion1.a159.e168.7" ref="A159:E168" totalsRowShown="0" headerRowDxfId="123" dataDxfId="122">
  <autoFilter ref="A159:E168" xr:uid="{9ADE1181-5679-4CAE-A00E-9FBA0B549006}">
    <filterColumn colId="0" hiddenButton="1"/>
    <filterColumn colId="1" hiddenButton="1"/>
    <filterColumn colId="2" hiddenButton="1"/>
    <filterColumn colId="3" hiddenButton="1"/>
    <filterColumn colId="4" hiddenButton="1"/>
  </autoFilter>
  <tableColumns count="5">
    <tableColumn id="1" xr3:uid="{8E86FE7F-ADAD-42C5-8EAD-D04F19DA099A}" name="    " dataDxfId="121"/>
    <tableColumn id="2" xr3:uid="{A85671C6-A0F7-40FE-BC36-21801B1A2CDE}" name="7. Breakdown by Repayment Type" dataDxfId="120"/>
    <tableColumn id="3" xr3:uid="{125A659C-33B3-427B-99FE-363DD6E59AAE}" name="% Residential Loans" dataDxfId="119"/>
    <tableColumn id="4" xr3:uid="{1755F6F1-A224-40DF-BDC2-74CB273867E4}" name="% Commercial Loans" dataDxfId="118"/>
    <tableColumn id="5" xr3:uid="{920521D6-3DD4-48FF-9044-1A4FF5B0ACCD}" name="% Total Mortgages" dataDxfId="117"/>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3A7479-19DE-49D5-A35C-E6D3B8F910CF}" name="TitleRegion1.a37.c39.2" displayName="TitleRegion1.a37.c39.2" ref="A37:C39" totalsRowShown="0">
  <autoFilter ref="A37:C39" xr:uid="{F03A7479-19DE-49D5-A35C-E6D3B8F910CF}">
    <filterColumn colId="0" hiddenButton="1"/>
    <filterColumn colId="1" hiddenButton="1"/>
    <filterColumn colId="2" hiddenButton="1"/>
  </autoFilter>
  <tableColumns count="3">
    <tableColumn id="1" xr3:uid="{4FC1CDEF-4B93-4ABC-B4C1-DA7AC64E40F3}" name=" " dataDxfId="232"/>
    <tableColumn id="2" xr3:uid="{6C5855CD-E578-4A61-963E-A498518AA9B1}" name="1.General Information" dataDxfId="231"/>
    <tableColumn id="3" xr3:uid="{240489E5-77AD-4B17-900B-2DEE3E73EF78}" name="Nominal (mn)" dataDxfId="230"/>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4D3054D-08BD-4868-BC56-E52A39C9D238}" name="TitleRegion1.a169.e178.8" displayName="TitleRegion1.a169.e178.8" ref="A169:E178" totalsRowShown="0" headerRowDxfId="116" dataDxfId="115" dataCellStyle="Percent">
  <autoFilter ref="A169:E178" xr:uid="{84D3054D-08BD-4868-BC56-E52A39C9D238}">
    <filterColumn colId="0" hiddenButton="1"/>
    <filterColumn colId="1" hiddenButton="1"/>
    <filterColumn colId="2" hiddenButton="1"/>
    <filterColumn colId="3" hiddenButton="1"/>
    <filterColumn colId="4" hiddenButton="1"/>
  </autoFilter>
  <tableColumns count="5">
    <tableColumn id="1" xr3:uid="{F4B16736-42B8-464D-8C50-E8EBB8493B2F}" name="         " dataDxfId="114"/>
    <tableColumn id="2" xr3:uid="{60835624-B695-490A-BB70-F2FDC0A47D52}" name="8. Loan Seasoning "/>
    <tableColumn id="3" xr3:uid="{C7A321CA-EE94-4BE1-9541-D517F7B11AB7}" name="% Residential Loans" dataDxfId="113" dataCellStyle="Percent"/>
    <tableColumn id="4" xr3:uid="{F7E14807-684A-427F-AB2C-142558D8607D}" name="% Commercial Loans" dataDxfId="112" dataCellStyle="Percent"/>
    <tableColumn id="5" xr3:uid="{4C15BCF5-22C1-4FA2-A088-C9D5BCA8B72E}" name="% Total Mortgages" dataDxfId="111" dataCellStyle="Percent"/>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CD0B75A-420E-497C-B6C9-24512C1044A4}" name="TitleRegion1.a179.e184.9" displayName="TitleRegion1.a179.e184.9" ref="A179:E184" totalsRowShown="0" headerRowDxfId="110" dataDxfId="109" dataCellStyle="Percent">
  <autoFilter ref="A179:E184" xr:uid="{3CD0B75A-420E-497C-B6C9-24512C1044A4}">
    <filterColumn colId="0" hiddenButton="1"/>
    <filterColumn colId="1" hiddenButton="1"/>
    <filterColumn colId="2" hiddenButton="1"/>
    <filterColumn colId="3" hiddenButton="1"/>
    <filterColumn colId="4" hiddenButton="1"/>
  </autoFilter>
  <tableColumns count="5">
    <tableColumn id="1" xr3:uid="{24E31015-ED2F-49BE-9C41-F9C2B9D16222}" name="    " dataDxfId="108"/>
    <tableColumn id="2" xr3:uid="{67009648-CADB-4EFB-9260-66D8218F5159}" name="9. Non-Performing Loans (NPLs)" dataDxfId="107" dataCellStyle="Percent"/>
    <tableColumn id="3" xr3:uid="{37D8711F-85FF-4FBF-9D96-768F47B787D5}" name="% Residential Loans" dataDxfId="106" dataCellStyle="Percent"/>
    <tableColumn id="4" xr3:uid="{17BB800A-A858-46C7-B81C-4D4AE3B1D51F}" name="% Commercial Loans" dataDxfId="105" dataCellStyle="Percent"/>
    <tableColumn id="5" xr3:uid="{D0513DA3-08FD-4B7B-AB60-F96CA4580E88}" name="% Total Mortgages" dataDxfId="104" dataCellStyle="Percent"/>
  </tableColumns>
  <tableStyleInfo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D92AC3C-46C8-424C-ABB3-9EAE273BF172}" name="TitleRegion1.a186.f214.10" displayName="TitleRegion1.a186.f214.10" ref="A186:F214" totalsRowShown="0" headerRowDxfId="103">
  <autoFilter ref="A186:F214" xr:uid="{3D92AC3C-46C8-424C-ABB3-9EAE273BF172}">
    <filterColumn colId="0" hiddenButton="1"/>
    <filterColumn colId="1" hiddenButton="1"/>
    <filterColumn colId="2" hiddenButton="1"/>
    <filterColumn colId="3" hiddenButton="1"/>
    <filterColumn colId="4" hiddenButton="1"/>
    <filterColumn colId="5" hiddenButton="1"/>
  </autoFilter>
  <tableColumns count="6">
    <tableColumn id="1" xr3:uid="{793F1942-BCB4-4DBC-8B52-41341C3EF478}" name="  " dataDxfId="102"/>
    <tableColumn id="2" xr3:uid="{772E28F5-C88A-444B-9F71-E272FCBF944E}" name="10. Loan Size Information" dataDxfId="101"/>
    <tableColumn id="3" xr3:uid="{A64E04DA-B823-4565-9112-50D3D9BA6CDF}" name="Nominal" dataDxfId="100"/>
    <tableColumn id="4" xr3:uid="{3092CFA6-8D98-42EB-9540-4F23578D9191}" name="Number of Loans" dataDxfId="99"/>
    <tableColumn id="5" xr3:uid="{5F78550C-61FB-4810-A937-B1F81BEBD248}" name="% Residential Loans" dataDxfId="98"/>
    <tableColumn id="6" xr3:uid="{168803DF-99CB-494D-BE33-A4D632217C00}" name="% No. of Loans" dataDxfId="97"/>
  </tableColumns>
  <tableStyleInfo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F150D02-1DA7-422F-B9C0-3D190DC8483B}" name="TitleRegion1.a215.f236.11" displayName="TitleRegion1.a215.f236.11" ref="A215:F236" totalsRowShown="0" headerRowDxfId="96">
  <autoFilter ref="A215:F236" xr:uid="{CF150D02-1DA7-422F-B9C0-3D190DC8483B}">
    <filterColumn colId="0" hiddenButton="1"/>
    <filterColumn colId="1" hiddenButton="1"/>
    <filterColumn colId="2" hiddenButton="1"/>
    <filterColumn colId="3" hiddenButton="1"/>
    <filterColumn colId="4" hiddenButton="1"/>
    <filterColumn colId="5" hiddenButton="1"/>
  </autoFilter>
  <tableColumns count="6">
    <tableColumn id="1" xr3:uid="{6AE06C67-D6F0-4486-85C6-D9036E19A37B}" name="      " dataDxfId="95"/>
    <tableColumn id="2" xr3:uid="{79FBF9ED-D4C0-476C-B0C4-BD6F0189D8F6}" name="11. Loan to Value (LTV) Information - UNINDEXED" dataDxfId="94"/>
    <tableColumn id="3" xr3:uid="{6409DB56-6BAA-4B28-9D41-D65AE1FFEF5B}" name="Nominal" dataDxfId="93"/>
    <tableColumn id="4" xr3:uid="{E9F9A229-4B39-411A-81D4-16426E3C6418}" name="Number of Loans" dataDxfId="92"/>
    <tableColumn id="5" xr3:uid="{CC4F4AC1-02AA-4D51-9CC7-B223E9786041}" name="% Residential Loans" dataDxfId="91"/>
    <tableColumn id="6" xr3:uid="{4F08DC65-FD0F-4E1C-9236-5124845F6C4F}" name="% No. of Loans" dataDxfId="90"/>
  </tableColumns>
  <tableStyleInfo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F7CF074-02E7-4D43-B500-B1628B5FB072}" name="TitleRegion1.a237.f258.12" displayName="TitleRegion1.a237.f258.12" ref="A237:F258" totalsRowShown="0" headerRowDxfId="89">
  <autoFilter ref="A237:F258" xr:uid="{EF7CF074-02E7-4D43-B500-B1628B5FB072}">
    <filterColumn colId="0" hiddenButton="1"/>
    <filterColumn colId="1" hiddenButton="1"/>
    <filterColumn colId="2" hiddenButton="1"/>
    <filterColumn colId="3" hiddenButton="1"/>
    <filterColumn colId="4" hiddenButton="1"/>
    <filterColumn colId="5" hiddenButton="1"/>
  </autoFilter>
  <tableColumns count="6">
    <tableColumn id="1" xr3:uid="{4FDDE8D2-0057-4D74-BC0A-F4823DE6087C}" name="      " dataDxfId="88"/>
    <tableColumn id="2" xr3:uid="{AD773908-3A43-4FE7-B153-A5E80CBC333E}" name="12. Loan to Value (LTV) Information - INDEXED " dataDxfId="87"/>
    <tableColumn id="3" xr3:uid="{14B25356-D330-4326-93A6-6800DBCA40AD}" name="Nominal" dataDxfId="86"/>
    <tableColumn id="4" xr3:uid="{89C16BDF-3C73-4402-A6BD-50B5E697A10C}" name="Number of Loans" dataDxfId="85"/>
    <tableColumn id="5" xr3:uid="{FD65E3DA-09E9-488B-A61F-94BEA4B5DBD5}" name="% Residential Loans" dataDxfId="84"/>
    <tableColumn id="6" xr3:uid="{04A79044-6282-4CDA-9A1B-8A3DE8B52F06}" name="% No. of Loans" dataDxfId="83"/>
  </tableColumns>
  <tableStyleInfo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6340906-DA42-47A4-BE7A-9D3554015242}" name="TitleRegion1.a259.c275.13" displayName="TitleRegion1.a259.c275.13" ref="A259:C275" totalsRowShown="0" headerRowDxfId="82">
  <autoFilter ref="A259:C275" xr:uid="{46340906-DA42-47A4-BE7A-9D3554015242}">
    <filterColumn colId="0" hiddenButton="1"/>
    <filterColumn colId="1" hiddenButton="1"/>
    <filterColumn colId="2" hiddenButton="1"/>
  </autoFilter>
  <tableColumns count="3">
    <tableColumn id="1" xr3:uid="{FEA590B3-6FBA-47E7-8F71-759D04D6C667}" name="   " dataDxfId="81"/>
    <tableColumn id="2" xr3:uid="{5A0F9946-B40F-4A90-BBBD-8298FE5E1387}" name="13. Breakdown by type" dataDxfId="80"/>
    <tableColumn id="3" xr3:uid="{B35B945B-C9E3-41CF-89DE-8C62D8C498B2}" name="% Residential Loans" dataDxfId="79" dataCellStyle="Percent"/>
  </tableColumns>
  <tableStyleInfo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2A2249C-CBAC-4571-A436-47220AF35E6A}" name="TitleRegion1.a276.c422.14" displayName="TitleRegion1.a276.c422.14" ref="A276:C422" totalsRowShown="0" headerRowDxfId="78">
  <autoFilter ref="A276:C422" xr:uid="{C2A2249C-CBAC-4571-A436-47220AF35E6A}">
    <filterColumn colId="0" hiddenButton="1"/>
    <filterColumn colId="1" hiddenButton="1"/>
    <filterColumn colId="2" hiddenButton="1"/>
  </autoFilter>
  <tableColumns count="3">
    <tableColumn id="1" xr3:uid="{C48A8240-E008-45B9-97FF-430A28CCC916}" name="          " dataDxfId="77"/>
    <tableColumn id="2" xr3:uid="{F43A180C-C09B-4EEC-A257-D5EBBE546D1A}" name="14. Loan by Ranking" dataDxfId="76"/>
    <tableColumn id="3" xr3:uid="{67781EA2-9545-421B-957B-6C4B7E7B4907}" name="% Residential Loans" dataDxfId="75" dataCellStyle="Percent"/>
  </tableColumns>
  <tableStyleInfo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5487523-07F3-4629-9CFE-68A655AFC9D2}" name="TitleRegion1.a424.f452.15" displayName="TitleRegion1.a424.f452.15" ref="A424:F452" totalsRowShown="0" headerRowDxfId="74">
  <autoFilter ref="A424:F452" xr:uid="{D5487523-07F3-4629-9CFE-68A655AFC9D2}">
    <filterColumn colId="0" hiddenButton="1"/>
    <filterColumn colId="1" hiddenButton="1"/>
    <filterColumn colId="2" hiddenButton="1"/>
    <filterColumn colId="3" hiddenButton="1"/>
    <filterColumn colId="4" hiddenButton="1"/>
    <filterColumn colId="5" hiddenButton="1"/>
  </autoFilter>
  <tableColumns count="6">
    <tableColumn id="1" xr3:uid="{3F111B6D-4CEF-4424-996A-CED8D097B300}" name="          " dataDxfId="73"/>
    <tableColumn id="2" xr3:uid="{6545A097-C4CD-453A-B053-654BDEE98DFD}" name="21. Loan Size Information" dataDxfId="72"/>
    <tableColumn id="3" xr3:uid="{5CE53AA6-47DB-48C6-A4F2-02BA118A1F57}" name="Nominal" dataDxfId="71" dataCellStyle="Percent"/>
    <tableColumn id="4" xr3:uid="{E9E55EF6-8D0B-426B-A86D-89E51A7DA637}" name="Number of Loans" dataDxfId="70" dataCellStyle="Percent"/>
    <tableColumn id="5" xr3:uid="{57D24DBD-C8F0-44B8-BA3C-981B26A5B7CD}" name="% Commercial Loans" dataDxfId="69"/>
    <tableColumn id="6" xr3:uid="{445C4DC3-5717-44E9-A869-66CA172ED5FC}" name="% No. of Loans" dataDxfId="68"/>
  </tableColumns>
  <tableStyleInfo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E30B723-35AA-445C-A8C4-85F9DE7CF74E}" name="TitleRegion1.a453.f474.16" displayName="TitleRegion1.a453.f474.16" ref="A453:F474" totalsRowShown="0" headerRowDxfId="67">
  <autoFilter ref="A453:F474" xr:uid="{3E30B723-35AA-445C-A8C4-85F9DE7CF74E}">
    <filterColumn colId="0" hiddenButton="1"/>
    <filterColumn colId="1" hiddenButton="1"/>
    <filterColumn colId="2" hiddenButton="1"/>
    <filterColumn colId="3" hiddenButton="1"/>
    <filterColumn colId="4" hiddenButton="1"/>
    <filterColumn colId="5" hiddenButton="1"/>
  </autoFilter>
  <tableColumns count="6">
    <tableColumn id="1" xr3:uid="{4C49FA29-9C8F-4282-80FB-B8C6C8FC0D0C}" name=" " dataDxfId="66"/>
    <tableColumn id="2" xr3:uid="{A2B6B9E2-0E1E-4074-ABF4-E943CF3FBBCF}" name="22. Loan to Value (LTV) Information - UNINDEXED " dataDxfId="65"/>
    <tableColumn id="3" xr3:uid="{021F36FD-52DC-49A7-B75F-E1B2B83D68BD}" name="Nominal" dataDxfId="64"/>
    <tableColumn id="4" xr3:uid="{C0E89944-DEE3-46D1-9BE9-C6A998D5A622}" name="Number of Loans" dataDxfId="63"/>
    <tableColumn id="5" xr3:uid="{507BD62A-473C-4AF2-BAA4-DE6E9912CC1B}" name="% Commercial Loans"/>
    <tableColumn id="6" xr3:uid="{9203D63F-6063-43CF-8F85-53127282F407}" name="% No. of Loans"/>
  </tableColumns>
  <tableStyleInfo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1539CAD-0327-4EB5-8343-D59705FDDABF}" name="TitleRegion1.a475.f496.17" displayName="TitleRegion1.a475.f496.17" ref="A475:F496" totalsRowShown="0" headerRowDxfId="62">
  <autoFilter ref="A475:F496" xr:uid="{31539CAD-0327-4EB5-8343-D59705FDDABF}">
    <filterColumn colId="0" hiddenButton="1"/>
    <filterColumn colId="1" hiddenButton="1"/>
    <filterColumn colId="2" hiddenButton="1"/>
    <filterColumn colId="3" hiddenButton="1"/>
    <filterColumn colId="4" hiddenButton="1"/>
    <filterColumn colId="5" hiddenButton="1"/>
  </autoFilter>
  <tableColumns count="6">
    <tableColumn id="1" xr3:uid="{B1D2856D-2F82-42E0-95C6-FB363BC8CB03}" name="         " dataDxfId="61"/>
    <tableColumn id="2" xr3:uid="{7C283C5C-3A5A-4013-88A3-83AFFD17B1DD}" name="23. Loan to Value (LTV) Information - INDEXED" dataDxfId="60"/>
    <tableColumn id="3" xr3:uid="{D419690B-AF59-40EA-8A26-22CCEAF932C2}" name="Nominal" dataDxfId="59"/>
    <tableColumn id="4" xr3:uid="{3AD466F0-6EC3-40A5-B564-E91D4344E71E}" name="Number of Loans" dataDxfId="58"/>
    <tableColumn id="5" xr3:uid="{3795D26F-5FF7-4BFD-A4B4-A72383EB5AFF}" name="% Commercial Loans" dataDxfId="57"/>
    <tableColumn id="6" xr3:uid="{5E8F8F92-02AC-4260-8788-785585DE6DF1}" name="% No. of Loans"/>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5971DAF-4273-47DC-A900-DAD1E3267C8C}" name="TitleRegion1.a44.f49.3" displayName="TitleRegion1.a44.f49.3" ref="A44:F49" totalsRowShown="0" headerRowDxfId="229">
  <autoFilter ref="A44:F49" xr:uid="{F5971DAF-4273-47DC-A900-DAD1E3267C8C}">
    <filterColumn colId="0" hiddenButton="1"/>
    <filterColumn colId="1" hiddenButton="1"/>
    <filterColumn colId="2" hiddenButton="1"/>
    <filterColumn colId="3" hiddenButton="1"/>
    <filterColumn colId="4" hiddenButton="1"/>
    <filterColumn colId="5" hiddenButton="1"/>
  </autoFilter>
  <tableColumns count="6">
    <tableColumn id="1" xr3:uid="{56CA146F-1681-4D89-82DE-B31E457ABF0C}" name=" " dataDxfId="228"/>
    <tableColumn id="2" xr3:uid="{D9753C6D-0B87-47FC-909F-F26DE225D326}" name="2. Over-collateralisation (OC) " dataDxfId="227"/>
    <tableColumn id="3" xr3:uid="{949837FA-8AA4-4B0A-8809-BF70D8A17A32}" name="Statutory" dataDxfId="226" dataCellStyle="Percent"/>
    <tableColumn id="4" xr3:uid="{53C0B62E-1A63-4BB4-B2C2-B7AEDB4D7578}" name="Voluntary" dataDxfId="225" dataCellStyle="Percent"/>
    <tableColumn id="5" xr3:uid="{7D760F1F-8423-4C3B-BC55-94A02B342731}" name="Contractual" dataDxfId="224" dataCellStyle="Percent"/>
    <tableColumn id="6" xr3:uid="{55CAC8C7-3F00-46C5-AA8D-E63AEA4E54EF}" name="Purpose" dataDxfId="223" dataCellStyle="Percent"/>
  </tableColumns>
  <tableStyleInfo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50671CC-5CE8-4E1A-86D7-03416249626E}" name="TitleRegion1.a497.c524.18" displayName="TitleRegion1.a497.c524.18" ref="A497:C524" totalsRowShown="0" headerRowDxfId="56">
  <autoFilter ref="A497:C524" xr:uid="{450671CC-5CE8-4E1A-86D7-03416249626E}">
    <filterColumn colId="0" hiddenButton="1"/>
    <filterColumn colId="1" hiddenButton="1"/>
    <filterColumn colId="2" hiddenButton="1"/>
  </autoFilter>
  <tableColumns count="3">
    <tableColumn id="1" xr3:uid="{BD4B15C8-E591-4C8F-B28F-2615C7A5FE93}" name="            " dataDxfId="55"/>
    <tableColumn id="2" xr3:uid="{19D5251F-9C47-4C5D-9FFC-5CC1A4498077}" name="24. Breakdown by Type" dataDxfId="54"/>
    <tableColumn id="3" xr3:uid="{E8D64EB0-9753-496B-B104-E02C2923AF90}" name="% Commercial loans" dataDxfId="53" dataCellStyle="Percent"/>
  </tableColumns>
  <tableStyleInfo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34A4E292-E206-4F8C-BCF0-2DAE5098CB8E}" name="TitleRegion1.a525.f547.19" displayName="TitleRegion1.a525.f547.19" ref="A525:F547" totalsRowShown="0" headerRowDxfId="52" dataDxfId="51">
  <autoFilter ref="A525:F547" xr:uid="{34A4E292-E206-4F8C-BCF0-2DAE5098CB8E}">
    <filterColumn colId="0" hiddenButton="1"/>
    <filterColumn colId="1" hiddenButton="1"/>
    <filterColumn colId="2" hiddenButton="1"/>
    <filterColumn colId="3" hiddenButton="1"/>
    <filterColumn colId="4" hiddenButton="1"/>
    <filterColumn colId="5" hiddenButton="1"/>
  </autoFilter>
  <tableColumns count="6">
    <tableColumn id="1" xr3:uid="{28250D9E-F51E-4CE7-B61E-B9BD1509B835}" name="     " dataDxfId="50"/>
    <tableColumn id="2" xr3:uid="{14641F9E-D575-4673-A1FA-63D353BAFCF1}" name="25. EPC  Information of the financed CRE - optional" dataDxfId="49"/>
    <tableColumn id="3" xr3:uid="{CAADFC9F-8626-433E-8A8E-ED7A2B74333F}" name="Nominal (mn)" dataDxfId="48"/>
    <tableColumn id="4" xr3:uid="{DD43BB6B-667B-477C-8033-24425CF82F71}" name="Number of CRE" dataDxfId="47"/>
    <tableColumn id="5" xr3:uid="{6156C604-D43E-4E73-BD5D-6D21595BE363}" name="% Commercial Loans" dataDxfId="46"/>
    <tableColumn id="6" xr3:uid="{8B4D9763-500C-41BF-86CD-F11DE6670BC8}" name="% No. of CRE" dataDxfId="45"/>
  </tableColumns>
  <tableStyleInfo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8A868D4-5700-4F7E-A027-A7E81F86A1AE}" name="TitleRegion1.a548.f570.20" displayName="TitleRegion1.a548.f570.20" ref="A548:F570" totalsRowShown="0" headerRowDxfId="44" dataDxfId="43">
  <autoFilter ref="A548:F570" xr:uid="{08A868D4-5700-4F7E-A027-A7E81F86A1AE}">
    <filterColumn colId="0" hiddenButton="1"/>
    <filterColumn colId="1" hiddenButton="1"/>
    <filterColumn colId="2" hiddenButton="1"/>
    <filterColumn colId="3" hiddenButton="1"/>
    <filterColumn colId="4" hiddenButton="1"/>
    <filterColumn colId="5" hiddenButton="1"/>
  </autoFilter>
  <tableColumns count="6">
    <tableColumn id="1" xr3:uid="{C95E0D36-8221-413D-9E16-D14064D44F6C}" name="          " dataDxfId="42"/>
    <tableColumn id="2" xr3:uid="{90C93B9B-B983-4B56-B6F9-F7D8657F924F}" name="26. Average energy use intensity (kWh/m2 per year) - optional" dataDxfId="41"/>
    <tableColumn id="3" xr3:uid="{2BE87FF5-7843-4C6C-9CD4-149A281AFCF9}" name="Nominal (mn)" dataDxfId="40"/>
    <tableColumn id="4" xr3:uid="{F4067AB9-AF1D-4C9F-84E5-E176E501154A}" name="Number of CRE" dataDxfId="39"/>
    <tableColumn id="5" xr3:uid="{14B6065F-5A0B-42D9-A23D-37AC3FFE2FC8}" name="% Commercial Loans" dataDxfId="38"/>
    <tableColumn id="6" xr3:uid="{532AA7A1-F85D-4C04-9C7D-0D1671318659}" name="% No. of CRE" dataDxfId="37"/>
  </tableColumns>
  <tableStyleInfo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B14FDAC-3D07-461D-9634-C5E24B5EEF5E}" name="TitleRegion1.a571.f595.21" displayName="TitleRegion1.a571.f595.21" ref="A571:F595" totalsRowShown="0" headerRowDxfId="36">
  <autoFilter ref="A571:F595" xr:uid="{7B14FDAC-3D07-461D-9634-C5E24B5EEF5E}">
    <filterColumn colId="0" hiddenButton="1"/>
    <filterColumn colId="1" hiddenButton="1"/>
    <filterColumn colId="2" hiddenButton="1"/>
    <filterColumn colId="3" hiddenButton="1"/>
    <filterColumn colId="4" hiddenButton="1"/>
    <filterColumn colId="5" hiddenButton="1"/>
  </autoFilter>
  <tableColumns count="6">
    <tableColumn id="1" xr3:uid="{1548EEEF-E77E-4AC2-8B6E-2CA7DEA7624F}" name="                     " dataDxfId="35"/>
    <tableColumn id="2" xr3:uid="{F4BF0518-84D9-46F8-AC6F-A763471807AF}" name="27. CRE Age Structure - optional" dataDxfId="34"/>
    <tableColumn id="3" xr3:uid="{C240331F-0573-48E6-92FC-A00F211502FC}" name="Nominal (mn)"/>
    <tableColumn id="4" xr3:uid="{6F11D28F-67D7-478A-9B87-0CE5D6448ABE}" name="Number of CRE"/>
    <tableColumn id="5" xr3:uid="{9D23E628-FEA2-4004-A776-D6D7D89E062A}" name="% Commercial Loans"/>
    <tableColumn id="6" xr3:uid="{82FEB75B-5870-43F7-A5C5-4203602D10F2}" name="% No. of CRE"/>
  </tableColumns>
  <tableStyleInfo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643E78F-1519-4D2F-B9DA-F927CB6CC3C9}" name="TitleRegion1.a596.f601.22" displayName="TitleRegion1.a596.f601.22" ref="A596:F601" totalsRowShown="0" headerRowDxfId="33">
  <autoFilter ref="A596:F601" xr:uid="{3643E78F-1519-4D2F-B9DA-F927CB6CC3C9}">
    <filterColumn colId="0" hiddenButton="1"/>
    <filterColumn colId="1" hiddenButton="1"/>
    <filterColumn colId="2" hiddenButton="1"/>
    <filterColumn colId="3" hiddenButton="1"/>
    <filterColumn colId="4" hiddenButton="1"/>
    <filterColumn colId="5" hiddenButton="1"/>
  </autoFilter>
  <tableColumns count="6">
    <tableColumn id="1" xr3:uid="{E5C0BF71-7395-4563-8A4D-6C7EA99EE62D}" name="                  " dataDxfId="32"/>
    <tableColumn id="2" xr3:uid="{A8878D3E-49E9-439B-8F9A-BF1C296D2BDA}" name="28. New Commercial Property - optional" dataDxfId="31"/>
    <tableColumn id="3" xr3:uid="{67427F73-F1F6-41C6-94D0-5272F3933BF6}" name="Nominal (mn)" dataDxfId="30" dataCellStyle="Percent"/>
    <tableColumn id="4" xr3:uid="{3C6F3C42-5652-4006-A2CB-77BB7399B79B}" name="Number of CRE" dataDxfId="29" dataCellStyle="Percent"/>
    <tableColumn id="5" xr3:uid="{085FEDC3-723C-4AAF-8814-186399DF8BD0}" name="% Residential Loans" dataDxfId="28"/>
    <tableColumn id="6" xr3:uid="{97576FBA-1378-40EA-8A46-3EA3ADFAD788}" name="% No. of CRE" dataDxfId="27"/>
  </tableColumns>
  <tableStyleInfo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08DCAA1-9644-4803-8987-B3229E5EF66E}" name="TitleRegion1.a603.f622.23" displayName="TitleRegion1.a603.f622.23" ref="A603:F622" totalsRowShown="0" headerRowDxfId="26" dataDxfId="25">
  <autoFilter ref="A603:F622" xr:uid="{D08DCAA1-9644-4803-8987-B3229E5EF66E}">
    <filterColumn colId="0" hiddenButton="1"/>
    <filterColumn colId="1" hiddenButton="1"/>
    <filterColumn colId="2" hiddenButton="1"/>
    <filterColumn colId="3" hiddenButton="1"/>
    <filterColumn colId="4" hiddenButton="1"/>
    <filterColumn colId="5" hiddenButton="1"/>
  </autoFilter>
  <tableColumns count="6">
    <tableColumn id="1" xr3:uid="{9A6ABB84-465E-4D36-8088-3DC3A186B178}" name="                               " dataDxfId="24"/>
    <tableColumn id="2" xr3:uid="{0884E538-EBE7-4D74-A84B-E00DA1BB41BB}" name="29. CO2 emission related to CRE - as per national availability" dataDxfId="23"/>
    <tableColumn id="3" xr3:uid="{0CC7D64B-81CB-4304-A6A9-253432E5E040}" name="Ton CO2 (per year)" dataDxfId="22"/>
    <tableColumn id="4" xr3:uid="{887D43F0-EA98-4A86-9363-1E877AEF1D4A}" name="Ton CO2 (LTV adjusted) (per year)" dataDxfId="21"/>
    <tableColumn id="5" xr3:uid="{F66D1BDA-CB4B-487C-AE46-D269420067A8}" name="kg CO2/m2 (per year)" dataDxfId="20"/>
    <tableColumn id="6" xr3:uid="{0203E3CE-B77D-440D-83FF-ACA94B7B5A44}" name="% No. of Dwellings with no CO2 data" dataDxfId="19"/>
  </tableColumns>
  <tableStyleInfo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6C5074E-3672-4B8E-8549-677AD479E6F7}" name="TitleRegion1.a5.c27.1" displayName="TitleRegion1.a5.c27.1" ref="A5:C27" totalsRowShown="0" dataDxfId="18">
  <autoFilter ref="A5:C27" xr:uid="{16C5074E-3672-4B8E-8549-677AD479E6F7}">
    <filterColumn colId="0" hiddenButton="1"/>
    <filterColumn colId="1" hiddenButton="1"/>
    <filterColumn colId="2" hiddenButton="1"/>
  </autoFilter>
  <tableColumns count="3">
    <tableColumn id="1" xr3:uid="{63E2BE47-2AC7-4CAB-AF73-FFB090D32A71}" name="Field Number" dataDxfId="17"/>
    <tableColumn id="2" xr3:uid="{CFD31F28-0C60-488C-A19E-DAB772B1837C}" name="1. Glossary - Standard Harmonised Items" dataDxfId="16"/>
    <tableColumn id="3" xr3:uid="{6DCD93E3-FCCB-46A3-8490-D6D0D194530E}" name="Definition" dataDxfId="15"/>
  </tableColumns>
  <tableStyleInfo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8A191D4-9C11-4CE1-9872-05EC4A1C0492}" name="TitleRegion1.a28.c43.2" displayName="TitleRegion1.a28.c43.2" ref="A28:C43" totalsRowShown="0" headerRowDxfId="14" dataDxfId="13">
  <autoFilter ref="A28:C43" xr:uid="{18A191D4-9C11-4CE1-9872-05EC4A1C0492}">
    <filterColumn colId="0" hiddenButton="1"/>
    <filterColumn colId="1" hiddenButton="1"/>
    <filterColumn colId="2" hiddenButton="1"/>
  </autoFilter>
  <tableColumns count="3">
    <tableColumn id="1" xr3:uid="{3318CF29-B038-4709-B448-5BFA73779831}" name="  " dataDxfId="12"/>
    <tableColumn id="2" xr3:uid="{0960370E-27FE-4491-A5F4-CF57EE5D3370}" name="2. Glossary - ESG items (optional)" dataDxfId="11"/>
    <tableColumn id="3" xr3:uid="{2D059585-3CBB-48D8-B506-051B6752B94E}" name="Definition" dataDxfId="10"/>
  </tableColumns>
  <tableStyleInfo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C3C2D89A-D421-4C9F-8201-8D047422FAC8}" name="TitleRegion1.a44.c50.3" displayName="TitleRegion1.a44.c50.3" ref="A44:C50" totalsRowShown="0" headerRowDxfId="9" dataDxfId="8">
  <autoFilter ref="A44:C50" xr:uid="{C3C2D89A-D421-4C9F-8201-8D047422FAC8}">
    <filterColumn colId="0" hiddenButton="1"/>
    <filterColumn colId="1" hiddenButton="1"/>
    <filterColumn colId="2" hiddenButton="1"/>
  </autoFilter>
  <tableColumns count="3">
    <tableColumn id="1" xr3:uid="{222C8CD4-A32A-497B-A7BA-3223F637F0A7}" name="   " dataDxfId="7"/>
    <tableColumn id="2" xr3:uid="{276379D7-5EBD-423F-B65B-8E131D1165D1}" name="3. Reason for No Data" dataDxfId="6"/>
    <tableColumn id="3" xr3:uid="{81CFA12B-56B7-4262-A53A-B0EE00D05A77}" name="Value" dataDxfId="5"/>
  </tableColumns>
  <tableStyleInfo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F9A5A80-7963-4DEA-996B-E806430EC65E}" name="TitleRegion1.a51.c57.4" displayName="TitleRegion1.a51.c57.4" ref="A51:C57" totalsRowShown="0" headerRowDxfId="4" dataDxfId="3">
  <autoFilter ref="A51:C57" xr:uid="{6F9A5A80-7963-4DEA-996B-E806430EC65E}">
    <filterColumn colId="0" hiddenButton="1"/>
    <filterColumn colId="1" hiddenButton="1"/>
    <filterColumn colId="2" hiddenButton="1"/>
  </autoFilter>
  <tableColumns count="3">
    <tableColumn id="1" xr3:uid="{102F2ECC-EDA5-45D6-A61D-3E8F4A87DF36}" name="      " dataDxfId="2"/>
    <tableColumn id="2" xr3:uid="{1F6A2674-3E04-4FE0-9199-3834E763838D}" name="4. Glossary - Extra national and/or Issuer Items" dataDxfId="1"/>
    <tableColumn id="3" xr3:uid="{24EF9343-460D-4AA7-8814-AF2A1647AA10}" name="Definition" dataDxfId="0"/>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28F62D1-12C6-4C95-8AAE-299C51596C21}" name="TitleRegion1.a52.e58.4" displayName="TitleRegion1.a52.e58.4" ref="A52:E58" totalsRowShown="0" headerRowDxfId="222">
  <autoFilter ref="A52:E58" xr:uid="{E28F62D1-12C6-4C95-8AAE-299C51596C21}">
    <filterColumn colId="0" hiddenButton="1"/>
    <filterColumn colId="1" hiddenButton="1"/>
    <filterColumn colId="2" hiddenButton="1"/>
    <filterColumn colId="3" hiddenButton="1"/>
    <filterColumn colId="4" hiddenButton="1"/>
  </autoFilter>
  <tableColumns count="5">
    <tableColumn id="1" xr3:uid="{545D7EA5-88C0-4633-8D6A-04CC48504BCB}" name=" " dataDxfId="221"/>
    <tableColumn id="2" xr3:uid="{EE06B09E-1359-47F3-81DC-586AE8A020B5}" name="3. Cover Pool Composition" dataDxfId="220"/>
    <tableColumn id="3" xr3:uid="{E51C325D-4F40-4C7C-99EA-B977EAA73A43}" name="Nominal (mn)" dataDxfId="219"/>
    <tableColumn id="4" xr3:uid="{191D03DD-D0AC-4F12-AFFE-B9A1A38B39B1}" name="עמודה2" dataDxfId="218"/>
    <tableColumn id="5" xr3:uid="{24F1A86D-30F3-464D-8630-0837EC1EB31A}" name="% Cover Pool" dataDxfId="21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1686998-1BA7-4D6F-B197-E02016DF7234}" name="TitleRegion1.a65.f77.5" displayName="TitleRegion1.a65.f77.5" ref="A65:F77" totalsRowShown="0">
  <autoFilter ref="A65:F77" xr:uid="{71686998-1BA7-4D6F-B197-E02016DF7234}">
    <filterColumn colId="0" hiddenButton="1"/>
    <filterColumn colId="1" hiddenButton="1"/>
    <filterColumn colId="2" hiddenButton="1"/>
    <filterColumn colId="3" hiddenButton="1"/>
    <filterColumn colId="4" hiddenButton="1"/>
    <filterColumn colId="5" hiddenButton="1"/>
  </autoFilter>
  <tableColumns count="6">
    <tableColumn id="1" xr3:uid="{41D00B66-47B4-488F-872D-E1FD36B8B521}" name=" " dataDxfId="216"/>
    <tableColumn id="2" xr3:uid="{942C2015-9BB3-4BD1-BAF7-A3841B85A0E8}" name="4. Cover Pool Amortisation Profile" dataDxfId="215"/>
    <tableColumn id="3" xr3:uid="{211B090A-4648-41ED-8D4F-F1BE7836BFCD}" name="Contractual " dataDxfId="214"/>
    <tableColumn id="4" xr3:uid="{EA05E2D5-20B7-4353-8827-9DACE5721045}" name="Expected Upon Prepayments " dataDxfId="213"/>
    <tableColumn id="5" xr3:uid="{FD90BA6F-EE9E-401D-A426-F4038E566E39}" name="% Total Contractual" dataDxfId="212"/>
    <tableColumn id="6" xr3:uid="{204EE65F-0ED3-4FFA-AAF4-96B8FB0B8334}" name="% Total Expected Upon Prepayments" dataDxfId="211"/>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F84589C-49C1-415A-974D-2DA07F08C158}" name="TitleRegion1.a88.f100.6" displayName="TitleRegion1.a88.f100.6" ref="A88:F100" totalsRowShown="0" headerRowDxfId="210">
  <autoFilter ref="A88:F100" xr:uid="{6F84589C-49C1-415A-974D-2DA07F08C158}">
    <filterColumn colId="0" hiddenButton="1"/>
    <filterColumn colId="1" hiddenButton="1"/>
    <filterColumn colId="2" hiddenButton="1"/>
    <filterColumn colId="3" hiddenButton="1"/>
    <filterColumn colId="4" hiddenButton="1"/>
    <filterColumn colId="5" hiddenButton="1"/>
  </autoFilter>
  <tableColumns count="6">
    <tableColumn id="1" xr3:uid="{52479713-E3E4-4B2F-9C32-1601599A1B1F}" name=" " dataDxfId="209"/>
    <tableColumn id="2" xr3:uid="{48AC5271-5546-430E-AF0A-A9572DB047C1}" name="5. Maturity of Covered Bonds" dataDxfId="208"/>
    <tableColumn id="3" xr3:uid="{E12B4D00-8D5D-4542-808C-6746083B9516}" name="Initial Maturity  " dataDxfId="207"/>
    <tableColumn id="4" xr3:uid="{9F348C95-045B-4CA8-A2B1-7150BF17FCA1}" name="Extended Maturity " dataDxfId="206"/>
    <tableColumn id="5" xr3:uid="{A03F61BE-1A77-4DF0-8F87-E15F0E34DDF2}" name="% Total Initial Maturity " dataDxfId="205"/>
    <tableColumn id="6" xr3:uid="{235B3F0B-2BCD-4E23-B7F7-CD1DA7E634F2}" name="% Total Extended Maturity" dataDxfId="204"/>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94570D-CFF9-4C51-9E03-040364E30346}" name="TitleRegion1.a111.f132.7" displayName="TitleRegion1.a111.f132.7" ref="A111:F132" totalsRowShown="0" headerRowDxfId="203">
  <autoFilter ref="A111:F132" xr:uid="{A894570D-CFF9-4C51-9E03-040364E30346}">
    <filterColumn colId="0" hiddenButton="1"/>
    <filterColumn colId="1" hiddenButton="1"/>
    <filterColumn colId="2" hiddenButton="1"/>
    <filterColumn colId="3" hiddenButton="1"/>
    <filterColumn colId="4" hiddenButton="1"/>
    <filterColumn colId="5" hiddenButton="1"/>
  </autoFilter>
  <tableColumns count="6">
    <tableColumn id="1" xr3:uid="{E2A46A76-A2E7-48ED-A52E-7F4123DAAA3B}" name=" " dataDxfId="202"/>
    <tableColumn id="2" xr3:uid="{BB2805BC-3E8A-4EB6-92A7-A99A302E7303}" name="6. Cover Assets - Currency" dataDxfId="201"/>
    <tableColumn id="3" xr3:uid="{06D4BEC0-7B83-474B-B7EC-803835163C1A}" name="Nominal [before hedging] (mn)" dataDxfId="200"/>
    <tableColumn id="4" xr3:uid="{D37D7711-993F-470E-B11D-9E92C7FD7BEB}" name="Nominal [after hedging] (mn)" dataDxfId="199"/>
    <tableColumn id="5" xr3:uid="{C60DC1E0-4B49-480C-A196-0A52266F8DB3}" name="% Total [before]" dataDxfId="198">
      <calculatedColumnFormula>IF($C$131=0,"",IF(C112="[for completion]","",IF(C112="","",C112/$C$131)))</calculatedColumnFormula>
    </tableColumn>
    <tableColumn id="6" xr3:uid="{48BA642A-DF88-4B1D-8E6B-EA20E58BFAA9}" name="% Total [after]" dataDxfId="197">
      <calculatedColumnFormula>IF($D$131=0,"",IF(D112="[for completion]","",IF(D112="","",D112/$D$131)))</calculatedColumnFormula>
    </tableColumn>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330473F-F02F-4918-883E-1714B58D6A3A}" name="TitleRegion1.a137.f158.8" displayName="TitleRegion1.a137.f158.8" ref="A137:F158" totalsRowShown="0" headerRowDxfId="196">
  <autoFilter ref="A137:F158" xr:uid="{A330473F-F02F-4918-883E-1714B58D6A3A}">
    <filterColumn colId="0" hiddenButton="1"/>
    <filterColumn colId="1" hiddenButton="1"/>
    <filterColumn colId="2" hiddenButton="1"/>
    <filterColumn colId="3" hiddenButton="1"/>
    <filterColumn colId="4" hiddenButton="1"/>
    <filterColumn colId="5" hiddenButton="1"/>
  </autoFilter>
  <tableColumns count="6">
    <tableColumn id="1" xr3:uid="{E85A86E1-1B89-4794-A304-6A1DE2FBDC47}" name=" " dataDxfId="195"/>
    <tableColumn id="2" xr3:uid="{808F3880-301F-4C57-9143-CC7FA94C4654}" name="7. Covered Bonds - Currency " dataDxfId="194"/>
    <tableColumn id="3" xr3:uid="{58608070-A944-4168-99A3-CFF4E19216CF}" name="Nominal [before hedging] (mn)" dataDxfId="193"/>
    <tableColumn id="4" xr3:uid="{EE2125E3-DE3B-4DD2-BE76-C9791D8B6531}" name="Nominal [after hedging] (mn)" dataDxfId="192"/>
    <tableColumn id="5" xr3:uid="{5C31E7F6-6D5A-466A-BF6E-406CA7B2566D}" name="% Total [before]" dataDxfId="191">
      <calculatedColumnFormula>IF($C$157=0,"",IF(C138="[for completion]","",IF(C138="","",C138/$C$157)))</calculatedColumnFormula>
    </tableColumn>
    <tableColumn id="6" xr3:uid="{18658EF5-CC2E-431A-9001-96F21B1F0186}" name="% Total [after]" dataDxfId="190">
      <calculatedColumnFormula>IF($D$157=0,"",IF(D138="[for completion]","",IF(D138="","",D138/$D$157)))</calculatedColumnFormula>
    </tableColumn>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F52E52-F258-4C7D-8ABC-073736F6BA77}" name="TitleRegion1.a163.f167.9" displayName="TitleRegion1.a163.f167.9" ref="A163:F167" totalsRowShown="0" headerRowDxfId="189">
  <autoFilter ref="A163:F167" xr:uid="{1AF52E52-F258-4C7D-8ABC-073736F6BA77}">
    <filterColumn colId="0" hiddenButton="1"/>
    <filterColumn colId="1" hiddenButton="1"/>
    <filterColumn colId="2" hiddenButton="1"/>
    <filterColumn colId="3" hiddenButton="1"/>
    <filterColumn colId="4" hiddenButton="1"/>
    <filterColumn colId="5" hiddenButton="1"/>
  </autoFilter>
  <tableColumns count="6">
    <tableColumn id="1" xr3:uid="{142E33FB-5803-48DF-8771-9EFC486E7F01}" name=" " dataDxfId="188"/>
    <tableColumn id="2" xr3:uid="{652DB846-4930-4563-A57D-71D9420BA6BE}" name="8. Covered Bonds - Breakdown by interest rate " dataDxfId="187"/>
    <tableColumn id="3" xr3:uid="{4C1D8669-AEB3-4313-8EAC-C3626C9851F2}" name="Nominal [before hedging] (mn)" dataDxfId="186"/>
    <tableColumn id="4" xr3:uid="{62EFC072-D2AE-43BA-8148-2946F894C13A}" name="Nominal [after hedging] (mn)" dataDxfId="185"/>
    <tableColumn id="5" xr3:uid="{5EC253C6-B0B7-4684-B626-AED6E23BCDA0}" name="% Total [before]" dataDxfId="184"/>
    <tableColumn id="6" xr3:uid="{FF40D793-FC69-4281-BAC4-F53FB6A569C2}" name="% Total [after]" dataDxfId="183"/>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vmlDrawing" Target="../drawings/vmlDrawing1.vml"/><Relationship Id="rId1" Type="http://schemas.openxmlformats.org/officeDocument/2006/relationships/hyperlink" Target="mailto:Leumi_CB_IR@bankleumi.co.il" TargetMode="External"/><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comments" Target="../comments1.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20.xml"/><Relationship Id="rId13" Type="http://schemas.openxmlformats.org/officeDocument/2006/relationships/table" Target="../tables/table25.xml"/><Relationship Id="rId18" Type="http://schemas.openxmlformats.org/officeDocument/2006/relationships/table" Target="../tables/table30.xml"/><Relationship Id="rId3" Type="http://schemas.openxmlformats.org/officeDocument/2006/relationships/table" Target="../tables/table15.xml"/><Relationship Id="rId21" Type="http://schemas.openxmlformats.org/officeDocument/2006/relationships/table" Target="../tables/table33.xml"/><Relationship Id="rId7" Type="http://schemas.openxmlformats.org/officeDocument/2006/relationships/table" Target="../tables/table19.xml"/><Relationship Id="rId12" Type="http://schemas.openxmlformats.org/officeDocument/2006/relationships/table" Target="../tables/table24.xml"/><Relationship Id="rId17" Type="http://schemas.openxmlformats.org/officeDocument/2006/relationships/table" Target="../tables/table29.xml"/><Relationship Id="rId2" Type="http://schemas.openxmlformats.org/officeDocument/2006/relationships/table" Target="../tables/table14.xml"/><Relationship Id="rId16" Type="http://schemas.openxmlformats.org/officeDocument/2006/relationships/table" Target="../tables/table28.xml"/><Relationship Id="rId20" Type="http://schemas.openxmlformats.org/officeDocument/2006/relationships/table" Target="../tables/table32.xml"/><Relationship Id="rId1" Type="http://schemas.openxmlformats.org/officeDocument/2006/relationships/table" Target="../tables/table13.xml"/><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5" Type="http://schemas.openxmlformats.org/officeDocument/2006/relationships/table" Target="../tables/table27.xml"/><Relationship Id="rId23" Type="http://schemas.openxmlformats.org/officeDocument/2006/relationships/table" Target="../tables/table35.xml"/><Relationship Id="rId10" Type="http://schemas.openxmlformats.org/officeDocument/2006/relationships/table" Target="../tables/table22.xml"/><Relationship Id="rId19" Type="http://schemas.openxmlformats.org/officeDocument/2006/relationships/table" Target="../tables/table31.xml"/><Relationship Id="rId4" Type="http://schemas.openxmlformats.org/officeDocument/2006/relationships/table" Target="../tables/table16.xml"/><Relationship Id="rId9" Type="http://schemas.openxmlformats.org/officeDocument/2006/relationships/table" Target="../tables/table21.xml"/><Relationship Id="rId14" Type="http://schemas.openxmlformats.org/officeDocument/2006/relationships/table" Target="../tables/table26.xml"/><Relationship Id="rId22" Type="http://schemas.openxmlformats.org/officeDocument/2006/relationships/table" Target="../tables/table3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table" Target="../tables/table36.xml"/><Relationship Id="rId4" Type="http://schemas.openxmlformats.org/officeDocument/2006/relationships/table" Target="../tables/table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31B0F-DB52-44E3-8F01-701204031110}">
  <sheetPr>
    <tabColor rgb="FFE36E00"/>
  </sheetPr>
  <dimension ref="A1:A7"/>
  <sheetViews>
    <sheetView tabSelected="1" zoomScale="85" zoomScaleNormal="85" workbookViewId="0">
      <selection sqref="A1:XFD1"/>
    </sheetView>
  </sheetViews>
  <sheetFormatPr defaultColWidth="0" defaultRowHeight="14.25" zeroHeight="1" x14ac:dyDescent="0.2"/>
  <cols>
    <col min="1" max="1" width="175.875" customWidth="1"/>
    <col min="2" max="16384" width="9" hidden="1"/>
  </cols>
  <sheetData>
    <row r="1" spans="1:1" ht="15.75" x14ac:dyDescent="0.2">
      <c r="A1" s="123" t="s">
        <v>1396</v>
      </c>
    </row>
    <row r="2" spans="1:1" ht="7.5" customHeight="1" x14ac:dyDescent="0.2">
      <c r="A2" s="123"/>
    </row>
    <row r="3" spans="1:1" ht="34.5" customHeight="1" x14ac:dyDescent="0.2">
      <c r="A3" s="124" t="s">
        <v>1397</v>
      </c>
    </row>
    <row r="4" spans="1:1" ht="54" customHeight="1" x14ac:dyDescent="0.2">
      <c r="A4" s="124" t="s">
        <v>1398</v>
      </c>
    </row>
    <row r="5" spans="1:1" ht="55.5" customHeight="1" x14ac:dyDescent="0.2">
      <c r="A5" s="124" t="s">
        <v>1399</v>
      </c>
    </row>
    <row r="6" spans="1:1" ht="40.5" customHeight="1" x14ac:dyDescent="0.2">
      <c r="A6" s="124" t="s">
        <v>1400</v>
      </c>
    </row>
    <row r="7" spans="1:1" ht="30.75" customHeight="1" x14ac:dyDescent="0.2">
      <c r="A7" s="124" t="s">
        <v>1401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FE0D7-AC0C-4FC5-B783-26EFDAEF1AF8}">
  <sheetPr>
    <tabColor rgb="FFE36E00"/>
  </sheetPr>
  <dimension ref="A1:AZ413"/>
  <sheetViews>
    <sheetView zoomScale="85" zoomScaleNormal="85" workbookViewId="0">
      <selection activeCell="C219" sqref="C219"/>
    </sheetView>
  </sheetViews>
  <sheetFormatPr defaultColWidth="0" defaultRowHeight="15" outlineLevelRow="1" x14ac:dyDescent="0.2"/>
  <cols>
    <col min="1" max="1" width="16.375" style="6" customWidth="1"/>
    <col min="2" max="2" width="60.75" style="6" customWidth="1"/>
    <col min="3" max="3" width="39" style="6" bestFit="1" customWidth="1"/>
    <col min="4" max="4" width="35" style="6" bestFit="1" customWidth="1"/>
    <col min="5" max="5" width="41.75" style="6" customWidth="1"/>
    <col min="6" max="6" width="41.75" style="3" customWidth="1"/>
    <col min="7" max="7" width="9" hidden="1" customWidth="1"/>
    <col min="8" max="52" width="0" hidden="1" customWidth="1"/>
    <col min="53" max="16384" width="9" hidden="1"/>
  </cols>
  <sheetData>
    <row r="1" spans="1:6" ht="31.5" x14ac:dyDescent="0.2">
      <c r="A1" s="1" t="s">
        <v>0</v>
      </c>
      <c r="B1" s="1"/>
      <c r="C1" s="3"/>
      <c r="D1" s="3"/>
      <c r="E1" s="4" t="s">
        <v>1</v>
      </c>
    </row>
    <row r="2" spans="1:6" ht="15.75" thickBot="1" x14ac:dyDescent="0.25">
      <c r="A2" s="3"/>
      <c r="B2" s="5"/>
      <c r="C2" s="5"/>
      <c r="D2" s="3"/>
      <c r="E2" s="3"/>
    </row>
    <row r="3" spans="1:6" ht="19.5" thickBot="1" x14ac:dyDescent="0.25">
      <c r="A3" s="7"/>
      <c r="B3" s="8" t="s">
        <v>2</v>
      </c>
      <c r="C3" s="9" t="s">
        <v>3</v>
      </c>
      <c r="D3" s="7"/>
      <c r="E3" s="3"/>
      <c r="F3" s="7"/>
    </row>
    <row r="4" spans="1:6" ht="15.75" thickBot="1" x14ac:dyDescent="0.25"/>
    <row r="5" spans="1:6" ht="18.75" x14ac:dyDescent="0.2">
      <c r="A5" s="10"/>
      <c r="B5" s="11" t="s">
        <v>4</v>
      </c>
      <c r="C5" s="10"/>
      <c r="E5" s="12"/>
    </row>
    <row r="6" spans="1:6" x14ac:dyDescent="0.2">
      <c r="B6" s="125" t="s">
        <v>5</v>
      </c>
      <c r="C6" s="12"/>
      <c r="D6" s="12"/>
    </row>
    <row r="7" spans="1:6" x14ac:dyDescent="0.2">
      <c r="B7" s="126" t="s">
        <v>6</v>
      </c>
      <c r="C7" s="12"/>
      <c r="D7" s="12"/>
    </row>
    <row r="8" spans="1:6" x14ac:dyDescent="0.2">
      <c r="B8" s="126" t="s">
        <v>7</v>
      </c>
      <c r="C8" s="12"/>
      <c r="D8" s="12"/>
      <c r="E8" s="6" t="s">
        <v>8</v>
      </c>
    </row>
    <row r="9" spans="1:6" x14ac:dyDescent="0.2">
      <c r="B9" s="125" t="s">
        <v>9</v>
      </c>
    </row>
    <row r="10" spans="1:6" x14ac:dyDescent="0.2">
      <c r="B10" s="125" t="s">
        <v>10</v>
      </c>
    </row>
    <row r="11" spans="1:6" ht="15.75" thickBot="1" x14ac:dyDescent="0.25">
      <c r="B11" s="127" t="s">
        <v>11</v>
      </c>
    </row>
    <row r="12" spans="1:6" x14ac:dyDescent="0.2">
      <c r="B12" s="13"/>
    </row>
    <row r="13" spans="1:6" ht="18.75" x14ac:dyDescent="0.2">
      <c r="A13" s="14" t="s">
        <v>1417</v>
      </c>
      <c r="B13" s="14" t="s">
        <v>5</v>
      </c>
      <c r="C13" s="136" t="s">
        <v>1404</v>
      </c>
      <c r="D13" s="15"/>
      <c r="E13" s="15"/>
      <c r="F13" s="16"/>
    </row>
    <row r="14" spans="1:6" x14ac:dyDescent="0.2">
      <c r="A14" s="17" t="s">
        <v>13</v>
      </c>
      <c r="B14" s="18" t="s">
        <v>14</v>
      </c>
      <c r="C14" s="19" t="s">
        <v>15</v>
      </c>
      <c r="E14" s="12"/>
    </row>
    <row r="15" spans="1:6" x14ac:dyDescent="0.2">
      <c r="A15" s="17" t="s">
        <v>16</v>
      </c>
      <c r="B15" s="18" t="s">
        <v>17</v>
      </c>
      <c r="C15" s="19" t="s">
        <v>18</v>
      </c>
      <c r="E15" s="12"/>
    </row>
    <row r="16" spans="1:6" x14ac:dyDescent="0.2">
      <c r="A16" s="17" t="s">
        <v>19</v>
      </c>
      <c r="B16" s="18" t="s">
        <v>20</v>
      </c>
      <c r="C16" s="19" t="s">
        <v>21</v>
      </c>
      <c r="E16" s="12"/>
    </row>
    <row r="17" spans="1:6" x14ac:dyDescent="0.2">
      <c r="A17" s="17" t="s">
        <v>22</v>
      </c>
      <c r="B17" s="18" t="s">
        <v>23</v>
      </c>
      <c r="C17" s="20" t="s">
        <v>24</v>
      </c>
      <c r="E17" s="12"/>
    </row>
    <row r="18" spans="1:6" x14ac:dyDescent="0.2">
      <c r="A18" s="17" t="s">
        <v>25</v>
      </c>
      <c r="B18" s="18" t="s">
        <v>26</v>
      </c>
      <c r="C18" s="22">
        <v>46112</v>
      </c>
      <c r="E18" s="12"/>
    </row>
    <row r="19" spans="1:6" x14ac:dyDescent="0.2">
      <c r="A19" s="17" t="s">
        <v>27</v>
      </c>
      <c r="B19" s="18" t="s">
        <v>28</v>
      </c>
      <c r="C19" s="19" t="s">
        <v>29</v>
      </c>
      <c r="E19" s="12"/>
    </row>
    <row r="20" spans="1:6" x14ac:dyDescent="0.2">
      <c r="A20" s="17" t="s">
        <v>30</v>
      </c>
      <c r="B20" s="23" t="s">
        <v>31</v>
      </c>
      <c r="C20" s="20" t="s">
        <v>1381</v>
      </c>
      <c r="E20" s="12"/>
    </row>
    <row r="21" spans="1:6" x14ac:dyDescent="0.2">
      <c r="A21" s="17" t="s">
        <v>32</v>
      </c>
      <c r="B21" s="23" t="s">
        <v>33</v>
      </c>
      <c r="C21" s="133" t="s">
        <v>1402</v>
      </c>
      <c r="E21" s="12"/>
    </row>
    <row r="22" spans="1:6" x14ac:dyDescent="0.2">
      <c r="A22" s="17" t="s">
        <v>34</v>
      </c>
      <c r="B22" s="134" t="s">
        <v>1402</v>
      </c>
      <c r="C22" s="135" t="s">
        <v>1402</v>
      </c>
      <c r="E22" s="12"/>
    </row>
    <row r="23" spans="1:6" hidden="1" outlineLevel="1" x14ac:dyDescent="0.2">
      <c r="A23" s="17" t="s">
        <v>35</v>
      </c>
      <c r="B23" s="23"/>
      <c r="E23" s="12"/>
    </row>
    <row r="24" spans="1:6" hidden="1" outlineLevel="1" x14ac:dyDescent="0.2">
      <c r="A24" s="17" t="s">
        <v>36</v>
      </c>
      <c r="B24" s="23"/>
      <c r="E24" s="12"/>
    </row>
    <row r="25" spans="1:6" hidden="1" outlineLevel="1" x14ac:dyDescent="0.2">
      <c r="A25" s="17" t="s">
        <v>37</v>
      </c>
      <c r="B25" s="23"/>
      <c r="E25" s="12"/>
    </row>
    <row r="26" spans="1:6" ht="18.75" hidden="1" outlineLevel="1" x14ac:dyDescent="0.2">
      <c r="A26" s="15"/>
      <c r="B26" s="14" t="s">
        <v>6</v>
      </c>
      <c r="C26" s="15"/>
      <c r="D26" s="15"/>
      <c r="E26" s="15"/>
      <c r="F26" s="16"/>
    </row>
    <row r="27" spans="1:6" hidden="1" outlineLevel="1" x14ac:dyDescent="0.2">
      <c r="A27" s="17" t="s">
        <v>38</v>
      </c>
      <c r="B27" s="128" t="s">
        <v>39</v>
      </c>
      <c r="C27" s="19" t="s">
        <v>40</v>
      </c>
      <c r="D27" s="25"/>
      <c r="E27" s="25"/>
    </row>
    <row r="28" spans="1:6" hidden="1" outlineLevel="1" x14ac:dyDescent="0.2">
      <c r="A28" s="17" t="s">
        <v>41</v>
      </c>
      <c r="B28" s="129" t="s">
        <v>42</v>
      </c>
      <c r="C28" s="19" t="s">
        <v>40</v>
      </c>
      <c r="E28" s="25"/>
    </row>
    <row r="29" spans="1:6" hidden="1" outlineLevel="1" x14ac:dyDescent="0.2">
      <c r="A29" s="17" t="s">
        <v>43</v>
      </c>
      <c r="B29" s="24" t="s">
        <v>44</v>
      </c>
      <c r="C29" s="19" t="s">
        <v>40</v>
      </c>
      <c r="E29" s="25"/>
    </row>
    <row r="30" spans="1:6" hidden="1" outlineLevel="1" x14ac:dyDescent="0.2">
      <c r="A30" s="17" t="s">
        <v>45</v>
      </c>
      <c r="B30" s="24" t="s">
        <v>46</v>
      </c>
      <c r="C30" s="19"/>
      <c r="E30" s="25"/>
    </row>
    <row r="31" spans="1:6" hidden="1" outlineLevel="1" x14ac:dyDescent="0.2">
      <c r="A31" s="17" t="s">
        <v>47</v>
      </c>
      <c r="B31" s="26"/>
      <c r="E31" s="25"/>
    </row>
    <row r="32" spans="1:6" hidden="1" outlineLevel="1" x14ac:dyDescent="0.2">
      <c r="A32" s="17" t="s">
        <v>48</v>
      </c>
      <c r="B32" s="26"/>
      <c r="E32" s="25"/>
    </row>
    <row r="33" spans="1:6" hidden="1" outlineLevel="1" x14ac:dyDescent="0.2">
      <c r="A33" s="17" t="s">
        <v>49</v>
      </c>
      <c r="B33" s="26"/>
      <c r="E33" s="25"/>
    </row>
    <row r="34" spans="1:6" hidden="1" outlineLevel="1" x14ac:dyDescent="0.2">
      <c r="A34" s="17" t="s">
        <v>50</v>
      </c>
      <c r="B34" s="26"/>
      <c r="E34" s="25"/>
    </row>
    <row r="35" spans="1:6" hidden="1" outlineLevel="1" x14ac:dyDescent="0.2">
      <c r="A35" s="17" t="s">
        <v>51</v>
      </c>
      <c r="B35" s="27"/>
      <c r="E35" s="25"/>
    </row>
    <row r="36" spans="1:6" ht="18.75" collapsed="1" x14ac:dyDescent="0.2">
      <c r="A36" s="14"/>
      <c r="B36" s="14" t="s">
        <v>7</v>
      </c>
      <c r="C36" s="14"/>
      <c r="D36" s="15"/>
      <c r="E36" s="15"/>
      <c r="F36" s="16"/>
    </row>
    <row r="37" spans="1:6" x14ac:dyDescent="0.2">
      <c r="A37" s="28" t="s">
        <v>1403</v>
      </c>
      <c r="B37" s="29" t="s">
        <v>52</v>
      </c>
      <c r="C37" s="28" t="s">
        <v>53</v>
      </c>
      <c r="D37" s="30"/>
      <c r="E37" s="30"/>
      <c r="F37" s="31"/>
    </row>
    <row r="38" spans="1:6" x14ac:dyDescent="0.2">
      <c r="A38" s="17" t="s">
        <v>54</v>
      </c>
      <c r="B38" s="32" t="s">
        <v>55</v>
      </c>
      <c r="C38" s="33">
        <f>C53</f>
        <v>3349.4642548800061</v>
      </c>
      <c r="E38" s="25"/>
    </row>
    <row r="39" spans="1:6" x14ac:dyDescent="0.2">
      <c r="A39" s="17" t="s">
        <v>56</v>
      </c>
      <c r="B39" s="32" t="s">
        <v>57</v>
      </c>
      <c r="C39" s="33">
        <v>2744.55</v>
      </c>
      <c r="E39" s="25"/>
    </row>
    <row r="40" spans="1:6" hidden="1" outlineLevel="1" x14ac:dyDescent="0.2">
      <c r="A40" s="17" t="s">
        <v>58</v>
      </c>
      <c r="B40" s="34" t="s">
        <v>59</v>
      </c>
      <c r="C40" s="33" t="s">
        <v>29</v>
      </c>
      <c r="E40" s="25"/>
    </row>
    <row r="41" spans="1:6" hidden="1" outlineLevel="1" x14ac:dyDescent="0.2">
      <c r="A41" s="17" t="s">
        <v>60</v>
      </c>
      <c r="B41" s="34" t="s">
        <v>61</v>
      </c>
      <c r="C41" s="33" t="s">
        <v>29</v>
      </c>
      <c r="E41" s="25"/>
    </row>
    <row r="42" spans="1:6" hidden="1" outlineLevel="1" x14ac:dyDescent="0.2">
      <c r="A42" s="17" t="s">
        <v>62</v>
      </c>
      <c r="B42" s="35"/>
      <c r="C42" s="36"/>
      <c r="E42" s="25"/>
    </row>
    <row r="43" spans="1:6" hidden="1" outlineLevel="1" x14ac:dyDescent="0.2">
      <c r="A43" s="37" t="s">
        <v>63</v>
      </c>
      <c r="B43" s="25"/>
      <c r="E43" s="25"/>
    </row>
    <row r="44" spans="1:6" collapsed="1" x14ac:dyDescent="0.2">
      <c r="A44" s="28" t="s">
        <v>1403</v>
      </c>
      <c r="B44" s="28" t="s">
        <v>64</v>
      </c>
      <c r="C44" s="28" t="s">
        <v>65</v>
      </c>
      <c r="D44" s="28" t="s">
        <v>66</v>
      </c>
      <c r="E44" s="28" t="s">
        <v>67</v>
      </c>
      <c r="F44" s="28" t="s">
        <v>68</v>
      </c>
    </row>
    <row r="45" spans="1:6" x14ac:dyDescent="0.2">
      <c r="A45" s="17" t="s">
        <v>69</v>
      </c>
      <c r="B45" s="32" t="s">
        <v>70</v>
      </c>
      <c r="C45" s="38" t="s">
        <v>71</v>
      </c>
      <c r="D45" s="39">
        <f>IF(OR(C38="[For completion]",C39="[For completion]"),"Please complete G.3.1.1 and G.3.1.2",(C38/C39-1-MAX(C45,E45)))</f>
        <v>0.17040562382904528</v>
      </c>
      <c r="E45" s="38">
        <v>0.05</v>
      </c>
      <c r="F45" s="19" t="s">
        <v>72</v>
      </c>
    </row>
    <row r="46" spans="1:6" x14ac:dyDescent="0.2">
      <c r="A46" s="137" t="s">
        <v>1402</v>
      </c>
      <c r="B46" s="137" t="s">
        <v>1402</v>
      </c>
      <c r="C46" s="138" t="s">
        <v>1402</v>
      </c>
      <c r="D46" s="139" t="s">
        <v>1402</v>
      </c>
      <c r="E46" s="138" t="s">
        <v>1402</v>
      </c>
      <c r="F46" s="138" t="s">
        <v>1402</v>
      </c>
    </row>
    <row r="47" spans="1:6" x14ac:dyDescent="0.2">
      <c r="A47" s="17" t="s">
        <v>73</v>
      </c>
      <c r="B47" s="17" t="s">
        <v>74</v>
      </c>
      <c r="C47" s="33">
        <f>IF(OR(C38="[For completion]",C39="[For completion]"),"", C38-C39)</f>
        <v>604.91425488000596</v>
      </c>
      <c r="D47" s="139" t="s">
        <v>1402</v>
      </c>
      <c r="E47" s="138" t="s">
        <v>1402</v>
      </c>
      <c r="F47" s="138" t="s">
        <v>1402</v>
      </c>
    </row>
    <row r="48" spans="1:6" x14ac:dyDescent="0.2">
      <c r="A48" s="17" t="s">
        <v>75</v>
      </c>
      <c r="B48" s="137" t="s">
        <v>1402</v>
      </c>
      <c r="C48" s="138" t="s">
        <v>1402</v>
      </c>
      <c r="D48" s="139" t="s">
        <v>1402</v>
      </c>
      <c r="E48" s="138" t="s">
        <v>1402</v>
      </c>
      <c r="F48" s="138" t="s">
        <v>1402</v>
      </c>
    </row>
    <row r="49" spans="1:6" x14ac:dyDescent="0.2">
      <c r="A49" s="17" t="s">
        <v>76</v>
      </c>
      <c r="B49" s="42" t="s">
        <v>77</v>
      </c>
      <c r="C49" s="38" t="s">
        <v>78</v>
      </c>
      <c r="D49" s="139" t="s">
        <v>1402</v>
      </c>
      <c r="E49" s="138" t="s">
        <v>1402</v>
      </c>
      <c r="F49" s="138" t="s">
        <v>1402</v>
      </c>
    </row>
    <row r="50" spans="1:6" hidden="1" outlineLevel="1" x14ac:dyDescent="0.2">
      <c r="A50" s="17" t="s">
        <v>79</v>
      </c>
      <c r="B50" s="42" t="s">
        <v>80</v>
      </c>
      <c r="C50" s="38"/>
      <c r="D50" s="40"/>
      <c r="E50" s="38"/>
      <c r="F50" s="38"/>
    </row>
    <row r="51" spans="1:6" hidden="1" outlineLevel="1" x14ac:dyDescent="0.2">
      <c r="A51" s="17" t="s">
        <v>81</v>
      </c>
      <c r="B51" s="42" t="s">
        <v>82</v>
      </c>
      <c r="C51" s="38"/>
      <c r="D51" s="40"/>
      <c r="E51" s="38"/>
      <c r="F51" s="38"/>
    </row>
    <row r="52" spans="1:6" collapsed="1" x14ac:dyDescent="0.2">
      <c r="A52" s="28" t="s">
        <v>1403</v>
      </c>
      <c r="B52" s="29" t="s">
        <v>83</v>
      </c>
      <c r="C52" s="28" t="s">
        <v>53</v>
      </c>
      <c r="D52" s="28" t="s">
        <v>1405</v>
      </c>
      <c r="E52" s="31" t="s">
        <v>84</v>
      </c>
      <c r="F52" s="31"/>
    </row>
    <row r="53" spans="1:6" x14ac:dyDescent="0.2">
      <c r="A53" s="17" t="s">
        <v>85</v>
      </c>
      <c r="B53" s="32" t="s">
        <v>86</v>
      </c>
      <c r="C53" s="33">
        <f>'B1. HTT Mortgage Assets'!C15</f>
        <v>3349.4642548800061</v>
      </c>
      <c r="D53" s="135" t="s">
        <v>1402</v>
      </c>
      <c r="E53" s="45">
        <v>1</v>
      </c>
      <c r="F53" s="46"/>
    </row>
    <row r="54" spans="1:6" x14ac:dyDescent="0.2">
      <c r="A54" s="17" t="s">
        <v>87</v>
      </c>
      <c r="B54" s="32" t="s">
        <v>88</v>
      </c>
      <c r="C54" s="43">
        <v>0</v>
      </c>
      <c r="D54" s="135" t="s">
        <v>1402</v>
      </c>
      <c r="E54" s="45">
        <f>IF($C$58=0,"",IF(C54="[for completion]","",C54/$C$58))</f>
        <v>0</v>
      </c>
      <c r="F54" s="46"/>
    </row>
    <row r="55" spans="1:6" x14ac:dyDescent="0.2">
      <c r="A55" s="17" t="s">
        <v>89</v>
      </c>
      <c r="B55" s="32" t="s">
        <v>90</v>
      </c>
      <c r="C55" s="43">
        <v>0</v>
      </c>
      <c r="D55" s="135" t="s">
        <v>1402</v>
      </c>
      <c r="E55" s="45">
        <f>IF($C$58=0,"",IF(C55="[for completion]","",C55/$C$58))</f>
        <v>0</v>
      </c>
      <c r="F55" s="46"/>
    </row>
    <row r="56" spans="1:6" x14ac:dyDescent="0.2">
      <c r="A56" s="17" t="s">
        <v>91</v>
      </c>
      <c r="B56" s="32" t="s">
        <v>92</v>
      </c>
      <c r="C56" s="43">
        <v>0</v>
      </c>
      <c r="D56" s="135" t="s">
        <v>1402</v>
      </c>
      <c r="E56" s="45">
        <f>IF($C$58=0,"",IF(C56="[for completion]","",C56/$C$58))</f>
        <v>0</v>
      </c>
      <c r="F56" s="46"/>
    </row>
    <row r="57" spans="1:6" x14ac:dyDescent="0.2">
      <c r="A57" s="17" t="s">
        <v>93</v>
      </c>
      <c r="B57" s="17" t="s">
        <v>94</v>
      </c>
      <c r="C57" s="43">
        <v>0</v>
      </c>
      <c r="D57" s="135" t="s">
        <v>1402</v>
      </c>
      <c r="E57" s="45">
        <f>IF($C$58=0,"",IF(C57="[for completion]","",C57/$C$58))</f>
        <v>0</v>
      </c>
      <c r="F57" s="46"/>
    </row>
    <row r="58" spans="1:6" x14ac:dyDescent="0.2">
      <c r="A58" s="17" t="s">
        <v>95</v>
      </c>
      <c r="B58" s="47" t="s">
        <v>96</v>
      </c>
      <c r="C58" s="48">
        <f>IF(COUNT(C53:C57)=0, 0, IF(SUM(C53:C57)=C38, SUM(C53:C57), "The total should equal the Total Cover Assets reported in C38"))</f>
        <v>3349.4642548800061</v>
      </c>
      <c r="D58" s="140" t="s">
        <v>1402</v>
      </c>
      <c r="E58" s="49">
        <f>SUM(E53:E57)</f>
        <v>1</v>
      </c>
      <c r="F58" s="46"/>
    </row>
    <row r="59" spans="1:6" hidden="1" outlineLevel="1" x14ac:dyDescent="0.2">
      <c r="A59" s="17" t="s">
        <v>97</v>
      </c>
      <c r="B59" s="50" t="s">
        <v>98</v>
      </c>
      <c r="C59" s="33"/>
      <c r="E59" s="45">
        <f t="shared" ref="E59:E64" si="0">IF($C$58=0,"",IF(C59="[for completion]","",C59/$C$58))</f>
        <v>0</v>
      </c>
      <c r="F59" s="46"/>
    </row>
    <row r="60" spans="1:6" hidden="1" outlineLevel="1" x14ac:dyDescent="0.2">
      <c r="A60" s="17" t="s">
        <v>99</v>
      </c>
      <c r="B60" s="50" t="s">
        <v>98</v>
      </c>
      <c r="C60" s="33"/>
      <c r="E60" s="45">
        <f t="shared" si="0"/>
        <v>0</v>
      </c>
      <c r="F60" s="46"/>
    </row>
    <row r="61" spans="1:6" hidden="1" outlineLevel="1" x14ac:dyDescent="0.2">
      <c r="A61" s="17" t="s">
        <v>100</v>
      </c>
      <c r="B61" s="50" t="s">
        <v>98</v>
      </c>
      <c r="C61" s="33"/>
      <c r="E61" s="45">
        <f t="shared" si="0"/>
        <v>0</v>
      </c>
      <c r="F61" s="46"/>
    </row>
    <row r="62" spans="1:6" hidden="1" outlineLevel="1" x14ac:dyDescent="0.2">
      <c r="A62" s="17" t="s">
        <v>101</v>
      </c>
      <c r="B62" s="50" t="s">
        <v>98</v>
      </c>
      <c r="C62" s="33"/>
      <c r="E62" s="45">
        <f t="shared" si="0"/>
        <v>0</v>
      </c>
      <c r="F62" s="46"/>
    </row>
    <row r="63" spans="1:6" hidden="1" outlineLevel="1" x14ac:dyDescent="0.2">
      <c r="A63" s="17" t="s">
        <v>102</v>
      </c>
      <c r="B63" s="50" t="s">
        <v>98</v>
      </c>
      <c r="C63" s="33"/>
      <c r="E63" s="45">
        <f t="shared" si="0"/>
        <v>0</v>
      </c>
      <c r="F63" s="46"/>
    </row>
    <row r="64" spans="1:6" hidden="1" outlineLevel="1" x14ac:dyDescent="0.2">
      <c r="A64" s="17" t="s">
        <v>103</v>
      </c>
      <c r="B64" s="50" t="s">
        <v>98</v>
      </c>
      <c r="C64" s="51"/>
      <c r="D64" s="21"/>
      <c r="E64" s="45">
        <f t="shared" si="0"/>
        <v>0</v>
      </c>
      <c r="F64" s="52"/>
    </row>
    <row r="65" spans="1:6" collapsed="1" x14ac:dyDescent="0.2">
      <c r="A65" s="28" t="s">
        <v>1403</v>
      </c>
      <c r="B65" s="29" t="s">
        <v>104</v>
      </c>
      <c r="C65" s="53" t="s">
        <v>105</v>
      </c>
      <c r="D65" s="53" t="s">
        <v>106</v>
      </c>
      <c r="E65" s="31" t="s">
        <v>107</v>
      </c>
      <c r="F65" s="31" t="s">
        <v>108</v>
      </c>
    </row>
    <row r="66" spans="1:6" x14ac:dyDescent="0.2">
      <c r="A66" s="17" t="s">
        <v>109</v>
      </c>
      <c r="B66" s="32" t="s">
        <v>110</v>
      </c>
      <c r="C66" s="43">
        <v>23.281437464823064</v>
      </c>
      <c r="D66" s="43" t="s">
        <v>29</v>
      </c>
      <c r="E66" s="141" t="s">
        <v>1402</v>
      </c>
      <c r="F66" s="142" t="s">
        <v>1402</v>
      </c>
    </row>
    <row r="67" spans="1:6" x14ac:dyDescent="0.2">
      <c r="A67" s="137" t="s">
        <v>1402</v>
      </c>
      <c r="B67" s="143" t="s">
        <v>1402</v>
      </c>
      <c r="C67" s="133" t="s">
        <v>1402</v>
      </c>
      <c r="D67" s="133" t="s">
        <v>1402</v>
      </c>
      <c r="E67" s="141" t="s">
        <v>1402</v>
      </c>
      <c r="F67" s="142" t="s">
        <v>1402</v>
      </c>
    </row>
    <row r="68" spans="1:6" x14ac:dyDescent="0.2">
      <c r="A68" s="137" t="s">
        <v>1402</v>
      </c>
      <c r="B68" s="32" t="s">
        <v>111</v>
      </c>
      <c r="C68" s="144" t="s">
        <v>1402</v>
      </c>
      <c r="D68" s="144" t="s">
        <v>1402</v>
      </c>
      <c r="E68" s="142" t="s">
        <v>1402</v>
      </c>
      <c r="F68" s="142" t="s">
        <v>1402</v>
      </c>
    </row>
    <row r="69" spans="1:6" x14ac:dyDescent="0.2">
      <c r="A69" s="137" t="s">
        <v>1402</v>
      </c>
      <c r="B69" s="32" t="s">
        <v>112</v>
      </c>
      <c r="C69" s="133" t="s">
        <v>1402</v>
      </c>
      <c r="D69" s="133" t="s">
        <v>1402</v>
      </c>
      <c r="E69" s="142" t="s">
        <v>1402</v>
      </c>
      <c r="F69" s="142" t="s">
        <v>1402</v>
      </c>
    </row>
    <row r="70" spans="1:6" x14ac:dyDescent="0.2">
      <c r="A70" s="17" t="s">
        <v>113</v>
      </c>
      <c r="B70" s="55" t="s">
        <v>114</v>
      </c>
      <c r="C70" s="33">
        <v>8.1678310000000004E-2</v>
      </c>
      <c r="D70" s="33" t="s">
        <v>29</v>
      </c>
      <c r="E70" s="45">
        <f t="shared" ref="E70:E76" si="1">IF($C$77=0,"",IF(C70="[for completion]","",C70/$C$77))</f>
        <v>2.4385484896875312E-5</v>
      </c>
      <c r="F70" s="45" t="str">
        <f>IF($D$77=0,"",IF(D70="[Mark as ND1 if not relevant]","",D70/$D$77))</f>
        <v/>
      </c>
    </row>
    <row r="71" spans="1:6" x14ac:dyDescent="0.2">
      <c r="A71" s="17" t="s">
        <v>115</v>
      </c>
      <c r="B71" s="55" t="s">
        <v>116</v>
      </c>
      <c r="C71" s="33">
        <v>1.48157837</v>
      </c>
      <c r="D71" s="33" t="s">
        <v>29</v>
      </c>
      <c r="E71" s="45">
        <f t="shared" si="1"/>
        <v>4.4233293961606386E-4</v>
      </c>
      <c r="F71" s="45" t="str">
        <f t="shared" ref="F71:F76" si="2">IF($D$77=0,"",IF(D71="[Mark as ND1 if not relevant]","",D71/$D$77))</f>
        <v/>
      </c>
    </row>
    <row r="72" spans="1:6" x14ac:dyDescent="0.2">
      <c r="A72" s="17" t="s">
        <v>117</v>
      </c>
      <c r="B72" s="55" t="s">
        <v>118</v>
      </c>
      <c r="C72" s="33">
        <v>1.4029112299999997</v>
      </c>
      <c r="D72" s="33" t="s">
        <v>29</v>
      </c>
      <c r="E72" s="45">
        <f t="shared" si="1"/>
        <v>4.1884645520728529E-4</v>
      </c>
      <c r="F72" s="45" t="str">
        <f t="shared" si="2"/>
        <v/>
      </c>
    </row>
    <row r="73" spans="1:6" x14ac:dyDescent="0.2">
      <c r="A73" s="17" t="s">
        <v>119</v>
      </c>
      <c r="B73" s="55" t="s">
        <v>120</v>
      </c>
      <c r="C73" s="33">
        <v>6.216531289999998</v>
      </c>
      <c r="D73" s="33" t="s">
        <v>29</v>
      </c>
      <c r="E73" s="45">
        <f t="shared" si="1"/>
        <v>1.8559777973276841E-3</v>
      </c>
      <c r="F73" s="45" t="str">
        <f t="shared" si="2"/>
        <v/>
      </c>
    </row>
    <row r="74" spans="1:6" x14ac:dyDescent="0.2">
      <c r="A74" s="17" t="s">
        <v>121</v>
      </c>
      <c r="B74" s="55" t="s">
        <v>122</v>
      </c>
      <c r="C74" s="33">
        <v>6.836229249999997</v>
      </c>
      <c r="D74" s="33" t="s">
        <v>29</v>
      </c>
      <c r="E74" s="45">
        <f t="shared" si="1"/>
        <v>2.0409918511714083E-3</v>
      </c>
      <c r="F74" s="45" t="str">
        <f t="shared" si="2"/>
        <v/>
      </c>
    </row>
    <row r="75" spans="1:6" x14ac:dyDescent="0.2">
      <c r="A75" s="17" t="s">
        <v>123</v>
      </c>
      <c r="B75" s="55" t="s">
        <v>124</v>
      </c>
      <c r="C75" s="33">
        <v>86.281369219999959</v>
      </c>
      <c r="D75" s="33" t="s">
        <v>29</v>
      </c>
      <c r="E75" s="45">
        <f t="shared" si="1"/>
        <v>2.5759752203443381E-2</v>
      </c>
      <c r="F75" s="45" t="str">
        <f t="shared" si="2"/>
        <v/>
      </c>
    </row>
    <row r="76" spans="1:6" x14ac:dyDescent="0.2">
      <c r="A76" s="17" t="s">
        <v>125</v>
      </c>
      <c r="B76" s="55" t="s">
        <v>126</v>
      </c>
      <c r="C76" s="33">
        <v>3247.1639572100016</v>
      </c>
      <c r="D76" s="33" t="s">
        <v>29</v>
      </c>
      <c r="E76" s="45">
        <f t="shared" si="1"/>
        <v>0.9694577132683373</v>
      </c>
      <c r="F76" s="45" t="str">
        <f t="shared" si="2"/>
        <v/>
      </c>
    </row>
    <row r="77" spans="1:6" x14ac:dyDescent="0.2">
      <c r="A77" s="17" t="s">
        <v>127</v>
      </c>
      <c r="B77" s="57" t="s">
        <v>96</v>
      </c>
      <c r="C77" s="48">
        <f>SUM(C70:C76)</f>
        <v>3349.4642548800016</v>
      </c>
      <c r="D77" s="48">
        <f>SUM(D70:D76)</f>
        <v>0</v>
      </c>
      <c r="E77" s="49">
        <f>SUM(E70:E76)</f>
        <v>1</v>
      </c>
      <c r="F77" s="49">
        <f>SUM(F70:F76)</f>
        <v>0</v>
      </c>
    </row>
    <row r="78" spans="1:6" hidden="1" outlineLevel="1" x14ac:dyDescent="0.2">
      <c r="A78" s="17" t="s">
        <v>128</v>
      </c>
      <c r="B78" s="58" t="s">
        <v>129</v>
      </c>
      <c r="C78" s="59"/>
      <c r="D78" s="59"/>
      <c r="E78" s="45">
        <f>IF($C$77=0,"",IF(C78="[for completion]","",C78/$C$77))</f>
        <v>0</v>
      </c>
      <c r="F78" s="45" t="str">
        <f t="shared" ref="F78:F87" si="3">IF($D$77=0,"",IF(D78="[for completion]","",D78/$D$77))</f>
        <v/>
      </c>
    </row>
    <row r="79" spans="1:6" hidden="1" outlineLevel="1" x14ac:dyDescent="0.2">
      <c r="A79" s="17" t="s">
        <v>130</v>
      </c>
      <c r="B79" s="58" t="s">
        <v>131</v>
      </c>
      <c r="C79" s="59"/>
      <c r="D79" s="59"/>
      <c r="E79" s="45">
        <f t="shared" ref="E79:E87" si="4">IF($C$77=0,"",IF(C79="[for completion]","",C79/$C$77))</f>
        <v>0</v>
      </c>
      <c r="F79" s="45" t="str">
        <f t="shared" si="3"/>
        <v/>
      </c>
    </row>
    <row r="80" spans="1:6" hidden="1" outlineLevel="1" x14ac:dyDescent="0.2">
      <c r="A80" s="17" t="s">
        <v>132</v>
      </c>
      <c r="B80" s="58" t="s">
        <v>133</v>
      </c>
      <c r="C80" s="59"/>
      <c r="D80" s="59"/>
      <c r="E80" s="45">
        <f t="shared" si="4"/>
        <v>0</v>
      </c>
      <c r="F80" s="45" t="str">
        <f t="shared" si="3"/>
        <v/>
      </c>
    </row>
    <row r="81" spans="1:6" hidden="1" outlineLevel="1" x14ac:dyDescent="0.2">
      <c r="A81" s="17" t="s">
        <v>134</v>
      </c>
      <c r="B81" s="58" t="s">
        <v>135</v>
      </c>
      <c r="C81" s="59"/>
      <c r="D81" s="59"/>
      <c r="E81" s="45">
        <f t="shared" si="4"/>
        <v>0</v>
      </c>
      <c r="F81" s="45" t="str">
        <f t="shared" si="3"/>
        <v/>
      </c>
    </row>
    <row r="82" spans="1:6" hidden="1" outlineLevel="1" x14ac:dyDescent="0.2">
      <c r="A82" s="17" t="s">
        <v>136</v>
      </c>
      <c r="B82" s="58" t="s">
        <v>137</v>
      </c>
      <c r="C82" s="59"/>
      <c r="D82" s="59"/>
      <c r="E82" s="45">
        <f t="shared" si="4"/>
        <v>0</v>
      </c>
      <c r="F82" s="45" t="str">
        <f t="shared" si="3"/>
        <v/>
      </c>
    </row>
    <row r="83" spans="1:6" hidden="1" outlineLevel="1" x14ac:dyDescent="0.2">
      <c r="A83" s="17" t="s">
        <v>138</v>
      </c>
      <c r="B83" s="60"/>
      <c r="C83" s="44"/>
      <c r="D83" s="44"/>
      <c r="E83" s="61"/>
      <c r="F83" s="61"/>
    </row>
    <row r="84" spans="1:6" hidden="1" outlineLevel="1" x14ac:dyDescent="0.2">
      <c r="A84" s="17" t="s">
        <v>139</v>
      </c>
      <c r="B84" s="60"/>
      <c r="C84" s="44"/>
      <c r="D84" s="44"/>
      <c r="E84" s="61"/>
      <c r="F84" s="61"/>
    </row>
    <row r="85" spans="1:6" hidden="1" outlineLevel="1" x14ac:dyDescent="0.2">
      <c r="A85" s="17" t="s">
        <v>140</v>
      </c>
      <c r="B85" s="60"/>
      <c r="C85" s="44"/>
      <c r="D85" s="44"/>
      <c r="E85" s="61"/>
      <c r="F85" s="61"/>
    </row>
    <row r="86" spans="1:6" hidden="1" outlineLevel="1" x14ac:dyDescent="0.2">
      <c r="A86" s="17" t="s">
        <v>141</v>
      </c>
      <c r="B86" s="62"/>
      <c r="C86" s="44"/>
      <c r="D86" s="44"/>
      <c r="E86" s="61">
        <f t="shared" si="4"/>
        <v>0</v>
      </c>
      <c r="F86" s="61" t="str">
        <f t="shared" si="3"/>
        <v/>
      </c>
    </row>
    <row r="87" spans="1:6" hidden="1" outlineLevel="1" x14ac:dyDescent="0.2">
      <c r="A87" s="17" t="s">
        <v>142</v>
      </c>
      <c r="B87" s="60"/>
      <c r="C87" s="44"/>
      <c r="D87" s="44"/>
      <c r="E87" s="61">
        <f t="shared" si="4"/>
        <v>0</v>
      </c>
      <c r="F87" s="61" t="str">
        <f t="shared" si="3"/>
        <v/>
      </c>
    </row>
    <row r="88" spans="1:6" collapsed="1" x14ac:dyDescent="0.2">
      <c r="A88" s="28" t="s">
        <v>1403</v>
      </c>
      <c r="B88" s="29" t="s">
        <v>143</v>
      </c>
      <c r="C88" s="53" t="s">
        <v>144</v>
      </c>
      <c r="D88" s="53" t="s">
        <v>145</v>
      </c>
      <c r="E88" s="31" t="s">
        <v>146</v>
      </c>
      <c r="F88" s="28" t="s">
        <v>147</v>
      </c>
    </row>
    <row r="89" spans="1:6" x14ac:dyDescent="0.2">
      <c r="A89" s="17" t="s">
        <v>148</v>
      </c>
      <c r="B89" s="32" t="s">
        <v>149</v>
      </c>
      <c r="C89" s="43">
        <f>YEARFRAC(C18,DATE(2031,1,22))</f>
        <v>4.8111111111111109</v>
      </c>
      <c r="D89" s="43">
        <f>YEARFRAC(C18,DATE(2032,1,22))</f>
        <v>5.8111111111111109</v>
      </c>
      <c r="E89" s="141" t="s">
        <v>1402</v>
      </c>
      <c r="F89" s="142" t="s">
        <v>1402</v>
      </c>
    </row>
    <row r="90" spans="1:6" x14ac:dyDescent="0.2">
      <c r="A90" s="137" t="s">
        <v>1402</v>
      </c>
      <c r="B90" s="143" t="s">
        <v>1402</v>
      </c>
      <c r="C90" s="133" t="s">
        <v>1402</v>
      </c>
      <c r="D90" s="133" t="s">
        <v>1402</v>
      </c>
      <c r="E90" s="141" t="s">
        <v>1402</v>
      </c>
      <c r="F90" s="142" t="s">
        <v>1402</v>
      </c>
    </row>
    <row r="91" spans="1:6" x14ac:dyDescent="0.2">
      <c r="A91" s="137" t="s">
        <v>1402</v>
      </c>
      <c r="B91" s="32" t="s">
        <v>150</v>
      </c>
      <c r="C91" s="144" t="s">
        <v>1402</v>
      </c>
      <c r="D91" s="144" t="s">
        <v>1402</v>
      </c>
      <c r="E91" s="142" t="s">
        <v>1402</v>
      </c>
      <c r="F91" s="142" t="s">
        <v>1402</v>
      </c>
    </row>
    <row r="92" spans="1:6" x14ac:dyDescent="0.2">
      <c r="A92" s="17" t="s">
        <v>151</v>
      </c>
      <c r="B92" s="32" t="s">
        <v>112</v>
      </c>
      <c r="C92" s="133" t="s">
        <v>1402</v>
      </c>
      <c r="D92" s="133" t="s">
        <v>1402</v>
      </c>
      <c r="E92" s="142" t="s">
        <v>1402</v>
      </c>
      <c r="F92" s="142" t="s">
        <v>1402</v>
      </c>
    </row>
    <row r="93" spans="1:6" x14ac:dyDescent="0.2">
      <c r="A93" s="17" t="s">
        <v>152</v>
      </c>
      <c r="B93" s="55" t="s">
        <v>114</v>
      </c>
      <c r="C93" s="33">
        <v>0</v>
      </c>
      <c r="D93" s="33">
        <v>0</v>
      </c>
      <c r="E93" s="45">
        <f>IF($C$100=0,"",IF(C93="[for completion]","",IF(C93="","",C93/$C$100)))</f>
        <v>0</v>
      </c>
      <c r="F93" s="45">
        <f>IF($D$100=0,"",IF(D93="[Mark as ND1 if not relevant]","",IF(D93="","",D93/$D$100)))</f>
        <v>0</v>
      </c>
    </row>
    <row r="94" spans="1:6" x14ac:dyDescent="0.2">
      <c r="A94" s="17" t="s">
        <v>153</v>
      </c>
      <c r="B94" s="55" t="s">
        <v>116</v>
      </c>
      <c r="C94" s="33">
        <v>0</v>
      </c>
      <c r="D94" s="33">
        <v>0</v>
      </c>
      <c r="E94" s="45">
        <f t="shared" ref="E94:E99" si="5">IF($C$100=0,"",IF(C94="[for completion]","",IF(C94="","",C94/$C$100)))</f>
        <v>0</v>
      </c>
      <c r="F94" s="45">
        <f t="shared" ref="F94:F99" si="6">IF($D$100=0,"",IF(D94="[Mark as ND1 if not relevant]","",IF(D94="","",D94/$D$100)))</f>
        <v>0</v>
      </c>
    </row>
    <row r="95" spans="1:6" x14ac:dyDescent="0.2">
      <c r="A95" s="17" t="s">
        <v>154</v>
      </c>
      <c r="B95" s="55" t="s">
        <v>118</v>
      </c>
      <c r="C95" s="33">
        <v>0</v>
      </c>
      <c r="D95" s="33">
        <v>0</v>
      </c>
      <c r="E95" s="45">
        <f t="shared" si="5"/>
        <v>0</v>
      </c>
      <c r="F95" s="45">
        <f t="shared" si="6"/>
        <v>0</v>
      </c>
    </row>
    <row r="96" spans="1:6" x14ac:dyDescent="0.2">
      <c r="A96" s="17" t="s">
        <v>155</v>
      </c>
      <c r="B96" s="55" t="s">
        <v>120</v>
      </c>
      <c r="C96" s="33">
        <v>0</v>
      </c>
      <c r="D96" s="33">
        <v>0</v>
      </c>
      <c r="E96" s="45">
        <f t="shared" si="5"/>
        <v>0</v>
      </c>
      <c r="F96" s="45">
        <f t="shared" si="6"/>
        <v>0</v>
      </c>
    </row>
    <row r="97" spans="1:6" x14ac:dyDescent="0.2">
      <c r="A97" s="17" t="s">
        <v>156</v>
      </c>
      <c r="B97" s="55" t="s">
        <v>122</v>
      </c>
      <c r="C97" s="33">
        <v>2744.55</v>
      </c>
      <c r="D97" s="33">
        <v>0</v>
      </c>
      <c r="E97" s="45">
        <f t="shared" si="5"/>
        <v>1</v>
      </c>
      <c r="F97" s="45">
        <f t="shared" si="6"/>
        <v>0</v>
      </c>
    </row>
    <row r="98" spans="1:6" x14ac:dyDescent="0.2">
      <c r="A98" s="17" t="s">
        <v>157</v>
      </c>
      <c r="B98" s="55" t="s">
        <v>124</v>
      </c>
      <c r="C98" s="33">
        <v>0</v>
      </c>
      <c r="D98" s="33">
        <f>C97</f>
        <v>2744.55</v>
      </c>
      <c r="E98" s="45">
        <f t="shared" si="5"/>
        <v>0</v>
      </c>
      <c r="F98" s="45">
        <f t="shared" si="6"/>
        <v>1</v>
      </c>
    </row>
    <row r="99" spans="1:6" x14ac:dyDescent="0.2">
      <c r="A99" s="17" t="s">
        <v>158</v>
      </c>
      <c r="B99" s="55" t="s">
        <v>126</v>
      </c>
      <c r="C99" s="33">
        <v>0</v>
      </c>
      <c r="D99" s="33">
        <v>0</v>
      </c>
      <c r="E99" s="45">
        <f t="shared" si="5"/>
        <v>0</v>
      </c>
      <c r="F99" s="45">
        <f t="shared" si="6"/>
        <v>0</v>
      </c>
    </row>
    <row r="100" spans="1:6" x14ac:dyDescent="0.2">
      <c r="A100" s="17" t="s">
        <v>159</v>
      </c>
      <c r="B100" s="57" t="s">
        <v>96</v>
      </c>
      <c r="C100" s="48">
        <f>SUM(C93:C99)</f>
        <v>2744.55</v>
      </c>
      <c r="D100" s="48">
        <f>SUM(D93:D99)</f>
        <v>2744.55</v>
      </c>
      <c r="E100" s="49">
        <f>SUM(E93:E99)</f>
        <v>1</v>
      </c>
      <c r="F100" s="49">
        <f>SUM(F93:F99)</f>
        <v>1</v>
      </c>
    </row>
    <row r="101" spans="1:6" hidden="1" outlineLevel="1" x14ac:dyDescent="0.2">
      <c r="A101" s="17" t="s">
        <v>160</v>
      </c>
      <c r="B101" s="58" t="s">
        <v>129</v>
      </c>
      <c r="C101" s="59"/>
      <c r="D101" s="59"/>
      <c r="E101" s="45">
        <f>IF($C$100=0,"",IF(C101="[for completion]","",C101/$C$100))</f>
        <v>0</v>
      </c>
      <c r="F101" s="45">
        <f>IF($D$100=0,"",IF(D101="[for completion]","",D101/$D$100))</f>
        <v>0</v>
      </c>
    </row>
    <row r="102" spans="1:6" hidden="1" outlineLevel="1" x14ac:dyDescent="0.2">
      <c r="A102" s="17" t="s">
        <v>161</v>
      </c>
      <c r="B102" s="58" t="s">
        <v>131</v>
      </c>
      <c r="C102" s="59"/>
      <c r="D102" s="59"/>
      <c r="E102" s="45">
        <f>IF($C$100=0,"",IF(C102="[for completion]","",C102/$C$100))</f>
        <v>0</v>
      </c>
      <c r="F102" s="45">
        <f>IF($D$100=0,"",IF(D102="[for completion]","",D102/$D$100))</f>
        <v>0</v>
      </c>
    </row>
    <row r="103" spans="1:6" hidden="1" outlineLevel="1" x14ac:dyDescent="0.2">
      <c r="A103" s="17" t="s">
        <v>162</v>
      </c>
      <c r="B103" s="58" t="s">
        <v>133</v>
      </c>
      <c r="C103" s="59"/>
      <c r="D103" s="59"/>
      <c r="E103" s="45">
        <f>IF($C$100=0,"",IF(C103="[for completion]","",C103/$C$100))</f>
        <v>0</v>
      </c>
      <c r="F103" s="45">
        <f>IF($D$100=0,"",IF(D103="[for completion]","",D103/$D$100))</f>
        <v>0</v>
      </c>
    </row>
    <row r="104" spans="1:6" hidden="1" outlineLevel="1" x14ac:dyDescent="0.2">
      <c r="A104" s="17" t="s">
        <v>163</v>
      </c>
      <c r="B104" s="58" t="s">
        <v>135</v>
      </c>
      <c r="C104" s="59"/>
      <c r="D104" s="59"/>
      <c r="E104" s="45">
        <f>IF($C$100=0,"",IF(C104="[for completion]","",C104/$C$100))</f>
        <v>0</v>
      </c>
      <c r="F104" s="45">
        <f>IF($D$100=0,"",IF(D104="[for completion]","",D104/$D$100))</f>
        <v>0</v>
      </c>
    </row>
    <row r="105" spans="1:6" hidden="1" outlineLevel="1" x14ac:dyDescent="0.2">
      <c r="A105" s="17" t="s">
        <v>164</v>
      </c>
      <c r="B105" s="58" t="s">
        <v>137</v>
      </c>
      <c r="C105" s="59"/>
      <c r="D105" s="59"/>
      <c r="E105" s="45">
        <f>IF($C$100=0,"",IF(C105="[for completion]","",C105/$C$100))</f>
        <v>0</v>
      </c>
      <c r="F105" s="45">
        <f>IF($D$100=0,"",IF(D105="[for completion]","",D105/$D$100))</f>
        <v>0</v>
      </c>
    </row>
    <row r="106" spans="1:6" hidden="1" outlineLevel="1" x14ac:dyDescent="0.2">
      <c r="A106" s="17" t="s">
        <v>165</v>
      </c>
      <c r="B106" s="60"/>
      <c r="C106" s="44"/>
      <c r="D106" s="44"/>
      <c r="E106" s="61"/>
      <c r="F106" s="61"/>
    </row>
    <row r="107" spans="1:6" hidden="1" outlineLevel="1" x14ac:dyDescent="0.2">
      <c r="A107" s="17" t="s">
        <v>166</v>
      </c>
      <c r="B107" s="60"/>
      <c r="C107" s="44"/>
      <c r="D107" s="44"/>
      <c r="E107" s="61"/>
      <c r="F107" s="61"/>
    </row>
    <row r="108" spans="1:6" hidden="1" outlineLevel="1" x14ac:dyDescent="0.2">
      <c r="A108" s="17" t="s">
        <v>167</v>
      </c>
      <c r="B108" s="62"/>
      <c r="C108" s="44"/>
      <c r="D108" s="44"/>
      <c r="E108" s="61"/>
      <c r="F108" s="61"/>
    </row>
    <row r="109" spans="1:6" hidden="1" outlineLevel="1" x14ac:dyDescent="0.2">
      <c r="A109" s="17" t="s">
        <v>168</v>
      </c>
      <c r="B109" s="60"/>
      <c r="C109" s="44"/>
      <c r="D109" s="44"/>
      <c r="E109" s="61"/>
      <c r="F109" s="61"/>
    </row>
    <row r="110" spans="1:6" hidden="1" outlineLevel="1" x14ac:dyDescent="0.2">
      <c r="A110" s="17" t="s">
        <v>169</v>
      </c>
      <c r="B110" s="60"/>
      <c r="C110" s="44"/>
      <c r="D110" s="44"/>
      <c r="E110" s="61"/>
      <c r="F110" s="61"/>
    </row>
    <row r="111" spans="1:6" collapsed="1" x14ac:dyDescent="0.2">
      <c r="A111" s="28" t="s">
        <v>1403</v>
      </c>
      <c r="B111" s="63" t="s">
        <v>170</v>
      </c>
      <c r="C111" s="31" t="s">
        <v>171</v>
      </c>
      <c r="D111" s="31" t="s">
        <v>172</v>
      </c>
      <c r="E111" s="31" t="s">
        <v>173</v>
      </c>
      <c r="F111" s="31" t="s">
        <v>174</v>
      </c>
    </row>
    <row r="112" spans="1:6" x14ac:dyDescent="0.2">
      <c r="A112" s="17" t="s">
        <v>175</v>
      </c>
      <c r="B112" s="32" t="s">
        <v>176</v>
      </c>
      <c r="C112" s="33">
        <v>0</v>
      </c>
      <c r="D112" s="33">
        <v>0</v>
      </c>
      <c r="E112" s="45">
        <f t="shared" ref="E112:E136" si="7">IF($C$131=0,"",IF(C112="[for completion]","",IF(C112="","",C112/$C$131)))</f>
        <v>0</v>
      </c>
      <c r="F112" s="45">
        <f t="shared" ref="F112:F136" si="8">IF($D$131=0,"",IF(D112="[for completion]","",IF(D112="","",D112/$D$131)))</f>
        <v>0</v>
      </c>
    </row>
    <row r="113" spans="1:6" x14ac:dyDescent="0.2">
      <c r="A113" s="17" t="s">
        <v>177</v>
      </c>
      <c r="B113" s="32" t="s">
        <v>178</v>
      </c>
      <c r="C113" s="33">
        <v>0</v>
      </c>
      <c r="D113" s="33">
        <v>0</v>
      </c>
      <c r="E113" s="45">
        <f t="shared" si="7"/>
        <v>0</v>
      </c>
      <c r="F113" s="45">
        <f t="shared" si="8"/>
        <v>0</v>
      </c>
    </row>
    <row r="114" spans="1:6" x14ac:dyDescent="0.2">
      <c r="A114" s="17" t="s">
        <v>179</v>
      </c>
      <c r="B114" s="32" t="s">
        <v>180</v>
      </c>
      <c r="C114" s="33">
        <v>0</v>
      </c>
      <c r="D114" s="33">
        <v>0</v>
      </c>
      <c r="E114" s="45">
        <f t="shared" si="7"/>
        <v>0</v>
      </c>
      <c r="F114" s="45">
        <f t="shared" si="8"/>
        <v>0</v>
      </c>
    </row>
    <row r="115" spans="1:6" x14ac:dyDescent="0.2">
      <c r="A115" s="17" t="s">
        <v>181</v>
      </c>
      <c r="B115" s="32" t="s">
        <v>182</v>
      </c>
      <c r="C115" s="33">
        <v>0</v>
      </c>
      <c r="D115" s="33">
        <v>0</v>
      </c>
      <c r="E115" s="45">
        <f t="shared" si="7"/>
        <v>0</v>
      </c>
      <c r="F115" s="45">
        <f t="shared" si="8"/>
        <v>0</v>
      </c>
    </row>
    <row r="116" spans="1:6" x14ac:dyDescent="0.2">
      <c r="A116" s="17" t="s">
        <v>183</v>
      </c>
      <c r="B116" s="32" t="s">
        <v>184</v>
      </c>
      <c r="C116" s="33">
        <v>0</v>
      </c>
      <c r="D116" s="33">
        <v>0</v>
      </c>
      <c r="E116" s="45">
        <f t="shared" si="7"/>
        <v>0</v>
      </c>
      <c r="F116" s="45">
        <f t="shared" si="8"/>
        <v>0</v>
      </c>
    </row>
    <row r="117" spans="1:6" x14ac:dyDescent="0.2">
      <c r="A117" s="17" t="s">
        <v>185</v>
      </c>
      <c r="B117" s="32" t="s">
        <v>186</v>
      </c>
      <c r="C117" s="33">
        <v>0</v>
      </c>
      <c r="D117" s="33">
        <v>0</v>
      </c>
      <c r="E117" s="45">
        <f t="shared" si="7"/>
        <v>0</v>
      </c>
      <c r="F117" s="45">
        <f t="shared" si="8"/>
        <v>0</v>
      </c>
    </row>
    <row r="118" spans="1:6" x14ac:dyDescent="0.2">
      <c r="A118" s="17" t="s">
        <v>187</v>
      </c>
      <c r="B118" s="32" t="s">
        <v>188</v>
      </c>
      <c r="C118" s="33">
        <v>0</v>
      </c>
      <c r="D118" s="33">
        <v>0</v>
      </c>
      <c r="E118" s="45">
        <f t="shared" si="7"/>
        <v>0</v>
      </c>
      <c r="F118" s="45">
        <f t="shared" si="8"/>
        <v>0</v>
      </c>
    </row>
    <row r="119" spans="1:6" x14ac:dyDescent="0.2">
      <c r="A119" s="17" t="s">
        <v>189</v>
      </c>
      <c r="B119" s="32" t="s">
        <v>190</v>
      </c>
      <c r="C119" s="33">
        <v>0</v>
      </c>
      <c r="D119" s="33">
        <v>0</v>
      </c>
      <c r="E119" s="45">
        <f t="shared" si="7"/>
        <v>0</v>
      </c>
      <c r="F119" s="45">
        <f t="shared" si="8"/>
        <v>0</v>
      </c>
    </row>
    <row r="120" spans="1:6" x14ac:dyDescent="0.2">
      <c r="A120" s="17" t="s">
        <v>191</v>
      </c>
      <c r="B120" s="32" t="s">
        <v>192</v>
      </c>
      <c r="C120" s="33">
        <v>0</v>
      </c>
      <c r="D120" s="33">
        <v>0</v>
      </c>
      <c r="E120" s="45">
        <f t="shared" si="7"/>
        <v>0</v>
      </c>
      <c r="F120" s="45">
        <f t="shared" si="8"/>
        <v>0</v>
      </c>
    </row>
    <row r="121" spans="1:6" x14ac:dyDescent="0.2">
      <c r="A121" s="17" t="s">
        <v>193</v>
      </c>
      <c r="B121" s="17" t="s">
        <v>194</v>
      </c>
      <c r="C121" s="33">
        <v>0</v>
      </c>
      <c r="D121" s="33">
        <v>0</v>
      </c>
      <c r="E121" s="45">
        <f t="shared" si="7"/>
        <v>0</v>
      </c>
      <c r="F121" s="45">
        <f t="shared" si="8"/>
        <v>0</v>
      </c>
    </row>
    <row r="122" spans="1:6" x14ac:dyDescent="0.2">
      <c r="A122" s="17" t="s">
        <v>195</v>
      </c>
      <c r="B122" s="32" t="s">
        <v>196</v>
      </c>
      <c r="C122" s="33">
        <v>0</v>
      </c>
      <c r="D122" s="33">
        <v>0</v>
      </c>
      <c r="E122" s="45">
        <f t="shared" si="7"/>
        <v>0</v>
      </c>
      <c r="F122" s="45">
        <f t="shared" si="8"/>
        <v>0</v>
      </c>
    </row>
    <row r="123" spans="1:6" x14ac:dyDescent="0.2">
      <c r="A123" s="17" t="s">
        <v>198</v>
      </c>
      <c r="B123" s="32" t="s">
        <v>197</v>
      </c>
      <c r="C123" s="33">
        <v>0</v>
      </c>
      <c r="D123" s="33">
        <v>0</v>
      </c>
      <c r="E123" s="45">
        <f t="shared" si="7"/>
        <v>0</v>
      </c>
      <c r="F123" s="45">
        <f t="shared" si="8"/>
        <v>0</v>
      </c>
    </row>
    <row r="124" spans="1:6" x14ac:dyDescent="0.2">
      <c r="A124" s="17" t="s">
        <v>200</v>
      </c>
      <c r="B124" s="32" t="s">
        <v>199</v>
      </c>
      <c r="C124" s="33">
        <v>0</v>
      </c>
      <c r="D124" s="33">
        <v>0</v>
      </c>
      <c r="E124" s="45">
        <f t="shared" si="7"/>
        <v>0</v>
      </c>
      <c r="F124" s="45">
        <f t="shared" si="8"/>
        <v>0</v>
      </c>
    </row>
    <row r="125" spans="1:6" x14ac:dyDescent="0.2">
      <c r="A125" s="17" t="s">
        <v>202</v>
      </c>
      <c r="B125" s="17" t="s">
        <v>203</v>
      </c>
      <c r="C125" s="33">
        <v>0</v>
      </c>
      <c r="D125" s="33">
        <v>0</v>
      </c>
      <c r="E125" s="45">
        <f t="shared" si="7"/>
        <v>0</v>
      </c>
      <c r="F125" s="45">
        <f t="shared" si="8"/>
        <v>0</v>
      </c>
    </row>
    <row r="126" spans="1:6" x14ac:dyDescent="0.2">
      <c r="A126" s="17" t="s">
        <v>205</v>
      </c>
      <c r="B126" s="55" t="s">
        <v>201</v>
      </c>
      <c r="C126" s="33">
        <v>0</v>
      </c>
      <c r="D126" s="33">
        <v>0</v>
      </c>
      <c r="E126" s="45">
        <f t="shared" si="7"/>
        <v>0</v>
      </c>
      <c r="F126" s="45">
        <f t="shared" si="8"/>
        <v>0</v>
      </c>
    </row>
    <row r="127" spans="1:6" x14ac:dyDescent="0.2">
      <c r="A127" s="17" t="s">
        <v>207</v>
      </c>
      <c r="B127" s="32" t="s">
        <v>204</v>
      </c>
      <c r="C127" s="33">
        <v>0</v>
      </c>
      <c r="D127" s="33">
        <v>0</v>
      </c>
      <c r="E127" s="45">
        <f t="shared" si="7"/>
        <v>0</v>
      </c>
      <c r="F127" s="45">
        <f t="shared" si="8"/>
        <v>0</v>
      </c>
    </row>
    <row r="128" spans="1:6" x14ac:dyDescent="0.2">
      <c r="A128" s="17" t="s">
        <v>209</v>
      </c>
      <c r="B128" s="32" t="s">
        <v>206</v>
      </c>
      <c r="C128" s="33">
        <v>0</v>
      </c>
      <c r="D128" s="33">
        <v>0</v>
      </c>
      <c r="E128" s="45">
        <f t="shared" si="7"/>
        <v>0</v>
      </c>
      <c r="F128" s="45">
        <f t="shared" si="8"/>
        <v>0</v>
      </c>
    </row>
    <row r="129" spans="1:6" x14ac:dyDescent="0.2">
      <c r="A129" s="17" t="s">
        <v>210</v>
      </c>
      <c r="B129" s="32" t="s">
        <v>208</v>
      </c>
      <c r="C129" s="33">
        <v>0</v>
      </c>
      <c r="D129" s="33">
        <v>0</v>
      </c>
      <c r="E129" s="45">
        <f t="shared" si="7"/>
        <v>0</v>
      </c>
      <c r="F129" s="45">
        <f t="shared" si="8"/>
        <v>0</v>
      </c>
    </row>
    <row r="130" spans="1:6" x14ac:dyDescent="0.2">
      <c r="A130" s="17" t="s">
        <v>211</v>
      </c>
      <c r="B130" s="32" t="s">
        <v>94</v>
      </c>
      <c r="C130" s="33">
        <f>C38</f>
        <v>3349.4642548800061</v>
      </c>
      <c r="D130" s="33">
        <f>C130</f>
        <v>3349.4642548800061</v>
      </c>
      <c r="E130" s="45">
        <f t="shared" si="7"/>
        <v>1</v>
      </c>
      <c r="F130" s="45">
        <f t="shared" si="8"/>
        <v>1</v>
      </c>
    </row>
    <row r="131" spans="1:6" x14ac:dyDescent="0.2">
      <c r="A131" s="17" t="s">
        <v>212</v>
      </c>
      <c r="B131" s="57" t="s">
        <v>96</v>
      </c>
      <c r="C131" s="64">
        <f>SUM(C112:C130)</f>
        <v>3349.4642548800061</v>
      </c>
      <c r="D131" s="64">
        <f>SUM(D112:D130)</f>
        <v>3349.4642548800061</v>
      </c>
      <c r="E131" s="45">
        <f>SUM(E112:E130)</f>
        <v>1</v>
      </c>
      <c r="F131" s="45">
        <f>SUM(F112:F130)</f>
        <v>1</v>
      </c>
    </row>
    <row r="132" spans="1:6" x14ac:dyDescent="0.2">
      <c r="A132" s="17" t="s">
        <v>213</v>
      </c>
      <c r="B132" s="50" t="s">
        <v>214</v>
      </c>
      <c r="C132" s="33">
        <f>C130</f>
        <v>3349.4642548800061</v>
      </c>
      <c r="D132" s="33">
        <f>D130</f>
        <v>3349.4642548800061</v>
      </c>
      <c r="E132" s="45">
        <f t="shared" si="7"/>
        <v>1</v>
      </c>
      <c r="F132" s="45">
        <f t="shared" si="8"/>
        <v>1</v>
      </c>
    </row>
    <row r="133" spans="1:6" hidden="1" outlineLevel="1" x14ac:dyDescent="0.2">
      <c r="A133" s="17" t="s">
        <v>215</v>
      </c>
      <c r="B133" s="50" t="s">
        <v>98</v>
      </c>
      <c r="C133" s="33"/>
      <c r="D133" s="33"/>
      <c r="E133" s="45" t="str">
        <f t="shared" si="7"/>
        <v/>
      </c>
      <c r="F133" s="45" t="str">
        <f t="shared" si="8"/>
        <v/>
      </c>
    </row>
    <row r="134" spans="1:6" hidden="1" outlineLevel="1" x14ac:dyDescent="0.2">
      <c r="A134" s="17" t="s">
        <v>216</v>
      </c>
      <c r="B134" s="50" t="s">
        <v>98</v>
      </c>
      <c r="C134" s="33"/>
      <c r="D134" s="33"/>
      <c r="E134" s="45" t="str">
        <f t="shared" si="7"/>
        <v/>
      </c>
      <c r="F134" s="45" t="str">
        <f t="shared" si="8"/>
        <v/>
      </c>
    </row>
    <row r="135" spans="1:6" hidden="1" outlineLevel="1" x14ac:dyDescent="0.2">
      <c r="A135" s="17" t="s">
        <v>217</v>
      </c>
      <c r="B135" s="50" t="s">
        <v>98</v>
      </c>
      <c r="C135" s="33"/>
      <c r="D135" s="33"/>
      <c r="E135" s="45" t="str">
        <f t="shared" si="7"/>
        <v/>
      </c>
      <c r="F135" s="45" t="str">
        <f t="shared" si="8"/>
        <v/>
      </c>
    </row>
    <row r="136" spans="1:6" hidden="1" outlineLevel="1" x14ac:dyDescent="0.2">
      <c r="A136" s="17" t="s">
        <v>218</v>
      </c>
      <c r="B136" s="50" t="s">
        <v>98</v>
      </c>
      <c r="C136" s="33"/>
      <c r="D136" s="33"/>
      <c r="E136" s="45" t="str">
        <f t="shared" si="7"/>
        <v/>
      </c>
      <c r="F136" s="45" t="str">
        <f t="shared" si="8"/>
        <v/>
      </c>
    </row>
    <row r="137" spans="1:6" collapsed="1" x14ac:dyDescent="0.2">
      <c r="A137" s="28" t="s">
        <v>1403</v>
      </c>
      <c r="B137" s="29" t="s">
        <v>219</v>
      </c>
      <c r="C137" s="31" t="s">
        <v>171</v>
      </c>
      <c r="D137" s="31" t="s">
        <v>172</v>
      </c>
      <c r="E137" s="31" t="s">
        <v>173</v>
      </c>
      <c r="F137" s="31" t="s">
        <v>174</v>
      </c>
    </row>
    <row r="138" spans="1:6" x14ac:dyDescent="0.2">
      <c r="A138" s="17" t="s">
        <v>220</v>
      </c>
      <c r="B138" s="32" t="s">
        <v>176</v>
      </c>
      <c r="C138" s="33">
        <f>C39</f>
        <v>2744.55</v>
      </c>
      <c r="D138" s="33">
        <v>0</v>
      </c>
      <c r="E138" s="45">
        <f t="shared" ref="E138:E162" si="9">IF($C$157=0,"",IF(C138="[for completion]","",IF(C138="","",C138/$C$157)))</f>
        <v>1</v>
      </c>
      <c r="F138" s="45">
        <f t="shared" ref="F138:F162" si="10">IF($D$157=0,"",IF(D138="[for completion]","",IF(D138="","",D138/$D$157)))</f>
        <v>0</v>
      </c>
    </row>
    <row r="139" spans="1:6" x14ac:dyDescent="0.2">
      <c r="A139" s="17" t="s">
        <v>221</v>
      </c>
      <c r="B139" s="32" t="s">
        <v>178</v>
      </c>
      <c r="C139" s="33">
        <v>0</v>
      </c>
      <c r="D139" s="33">
        <v>0</v>
      </c>
      <c r="E139" s="45">
        <f t="shared" si="9"/>
        <v>0</v>
      </c>
      <c r="F139" s="45">
        <f t="shared" si="10"/>
        <v>0</v>
      </c>
    </row>
    <row r="140" spans="1:6" x14ac:dyDescent="0.2">
      <c r="A140" s="17" t="s">
        <v>222</v>
      </c>
      <c r="B140" s="32" t="s">
        <v>180</v>
      </c>
      <c r="C140" s="33">
        <v>0</v>
      </c>
      <c r="D140" s="33">
        <v>0</v>
      </c>
      <c r="E140" s="45">
        <f t="shared" si="9"/>
        <v>0</v>
      </c>
      <c r="F140" s="45">
        <f t="shared" si="10"/>
        <v>0</v>
      </c>
    </row>
    <row r="141" spans="1:6" x14ac:dyDescent="0.2">
      <c r="A141" s="17" t="s">
        <v>223</v>
      </c>
      <c r="B141" s="32" t="s">
        <v>182</v>
      </c>
      <c r="C141" s="33">
        <v>0</v>
      </c>
      <c r="D141" s="33">
        <v>0</v>
      </c>
      <c r="E141" s="45">
        <f t="shared" si="9"/>
        <v>0</v>
      </c>
      <c r="F141" s="45">
        <f t="shared" si="10"/>
        <v>0</v>
      </c>
    </row>
    <row r="142" spans="1:6" x14ac:dyDescent="0.2">
      <c r="A142" s="17" t="s">
        <v>224</v>
      </c>
      <c r="B142" s="32" t="s">
        <v>184</v>
      </c>
      <c r="C142" s="33">
        <v>0</v>
      </c>
      <c r="D142" s="33">
        <v>0</v>
      </c>
      <c r="E142" s="45">
        <f t="shared" si="9"/>
        <v>0</v>
      </c>
      <c r="F142" s="45">
        <f t="shared" si="10"/>
        <v>0</v>
      </c>
    </row>
    <row r="143" spans="1:6" x14ac:dyDescent="0.2">
      <c r="A143" s="17" t="s">
        <v>225</v>
      </c>
      <c r="B143" s="32" t="s">
        <v>186</v>
      </c>
      <c r="C143" s="33">
        <v>0</v>
      </c>
      <c r="D143" s="33">
        <v>0</v>
      </c>
      <c r="E143" s="45">
        <f t="shared" si="9"/>
        <v>0</v>
      </c>
      <c r="F143" s="45">
        <f t="shared" si="10"/>
        <v>0</v>
      </c>
    </row>
    <row r="144" spans="1:6" x14ac:dyDescent="0.2">
      <c r="A144" s="17" t="s">
        <v>226</v>
      </c>
      <c r="B144" s="32" t="s">
        <v>188</v>
      </c>
      <c r="C144" s="33">
        <v>0</v>
      </c>
      <c r="D144" s="33">
        <v>0</v>
      </c>
      <c r="E144" s="45">
        <f t="shared" si="9"/>
        <v>0</v>
      </c>
      <c r="F144" s="45">
        <f t="shared" si="10"/>
        <v>0</v>
      </c>
    </row>
    <row r="145" spans="1:6" x14ac:dyDescent="0.2">
      <c r="A145" s="17" t="s">
        <v>227</v>
      </c>
      <c r="B145" s="32" t="s">
        <v>190</v>
      </c>
      <c r="C145" s="33">
        <v>0</v>
      </c>
      <c r="D145" s="33">
        <v>0</v>
      </c>
      <c r="E145" s="45">
        <f t="shared" si="9"/>
        <v>0</v>
      </c>
      <c r="F145" s="45">
        <f t="shared" si="10"/>
        <v>0</v>
      </c>
    </row>
    <row r="146" spans="1:6" x14ac:dyDescent="0.2">
      <c r="A146" s="17" t="s">
        <v>228</v>
      </c>
      <c r="B146" s="32" t="s">
        <v>192</v>
      </c>
      <c r="C146" s="33">
        <v>0</v>
      </c>
      <c r="D146" s="33">
        <v>0</v>
      </c>
      <c r="E146" s="45">
        <f t="shared" si="9"/>
        <v>0</v>
      </c>
      <c r="F146" s="45">
        <f t="shared" si="10"/>
        <v>0</v>
      </c>
    </row>
    <row r="147" spans="1:6" x14ac:dyDescent="0.2">
      <c r="A147" s="17" t="s">
        <v>229</v>
      </c>
      <c r="B147" s="17" t="s">
        <v>194</v>
      </c>
      <c r="C147" s="33">
        <v>0</v>
      </c>
      <c r="D147" s="33">
        <v>0</v>
      </c>
      <c r="E147" s="45">
        <f t="shared" si="9"/>
        <v>0</v>
      </c>
      <c r="F147" s="45">
        <f t="shared" si="10"/>
        <v>0</v>
      </c>
    </row>
    <row r="148" spans="1:6" x14ac:dyDescent="0.2">
      <c r="A148" s="17" t="s">
        <v>230</v>
      </c>
      <c r="B148" s="32" t="s">
        <v>196</v>
      </c>
      <c r="C148" s="33">
        <v>0</v>
      </c>
      <c r="D148" s="33">
        <v>0</v>
      </c>
      <c r="E148" s="45">
        <f t="shared" si="9"/>
        <v>0</v>
      </c>
      <c r="F148" s="45">
        <f t="shared" si="10"/>
        <v>0</v>
      </c>
    </row>
    <row r="149" spans="1:6" x14ac:dyDescent="0.2">
      <c r="A149" s="17" t="s">
        <v>231</v>
      </c>
      <c r="B149" s="32" t="s">
        <v>197</v>
      </c>
      <c r="C149" s="33">
        <v>0</v>
      </c>
      <c r="D149" s="33">
        <v>0</v>
      </c>
      <c r="E149" s="45">
        <f t="shared" si="9"/>
        <v>0</v>
      </c>
      <c r="F149" s="45">
        <f t="shared" si="10"/>
        <v>0</v>
      </c>
    </row>
    <row r="150" spans="1:6" x14ac:dyDescent="0.2">
      <c r="A150" s="17" t="s">
        <v>232</v>
      </c>
      <c r="B150" s="32" t="s">
        <v>199</v>
      </c>
      <c r="C150" s="33">
        <v>0</v>
      </c>
      <c r="D150" s="33">
        <v>0</v>
      </c>
      <c r="E150" s="45">
        <f t="shared" si="9"/>
        <v>0</v>
      </c>
      <c r="F150" s="45">
        <f t="shared" si="10"/>
        <v>0</v>
      </c>
    </row>
    <row r="151" spans="1:6" x14ac:dyDescent="0.2">
      <c r="A151" s="17" t="s">
        <v>233</v>
      </c>
      <c r="B151" s="17" t="s">
        <v>203</v>
      </c>
      <c r="C151" s="33">
        <v>0</v>
      </c>
      <c r="D151" s="33">
        <v>0</v>
      </c>
      <c r="E151" s="45">
        <f t="shared" si="9"/>
        <v>0</v>
      </c>
      <c r="F151" s="45">
        <f t="shared" si="10"/>
        <v>0</v>
      </c>
    </row>
    <row r="152" spans="1:6" x14ac:dyDescent="0.2">
      <c r="A152" s="17" t="s">
        <v>234</v>
      </c>
      <c r="B152" s="55" t="s">
        <v>201</v>
      </c>
      <c r="C152" s="33">
        <v>0</v>
      </c>
      <c r="D152" s="33">
        <v>0</v>
      </c>
      <c r="E152" s="45">
        <f t="shared" si="9"/>
        <v>0</v>
      </c>
      <c r="F152" s="45">
        <f t="shared" si="10"/>
        <v>0</v>
      </c>
    </row>
    <row r="153" spans="1:6" x14ac:dyDescent="0.2">
      <c r="A153" s="17" t="s">
        <v>235</v>
      </c>
      <c r="B153" s="32" t="s">
        <v>204</v>
      </c>
      <c r="C153" s="33">
        <v>0</v>
      </c>
      <c r="D153" s="33">
        <v>0</v>
      </c>
      <c r="E153" s="45">
        <f t="shared" si="9"/>
        <v>0</v>
      </c>
      <c r="F153" s="45">
        <f t="shared" si="10"/>
        <v>0</v>
      </c>
    </row>
    <row r="154" spans="1:6" x14ac:dyDescent="0.2">
      <c r="A154" s="17" t="s">
        <v>236</v>
      </c>
      <c r="B154" s="32" t="s">
        <v>206</v>
      </c>
      <c r="C154" s="33">
        <v>0</v>
      </c>
      <c r="D154" s="33">
        <v>0</v>
      </c>
      <c r="E154" s="45">
        <f t="shared" si="9"/>
        <v>0</v>
      </c>
      <c r="F154" s="45">
        <f t="shared" si="10"/>
        <v>0</v>
      </c>
    </row>
    <row r="155" spans="1:6" x14ac:dyDescent="0.2">
      <c r="A155" s="17" t="s">
        <v>237</v>
      </c>
      <c r="B155" s="32" t="s">
        <v>208</v>
      </c>
      <c r="C155" s="33">
        <v>0</v>
      </c>
      <c r="D155" s="33">
        <v>0</v>
      </c>
      <c r="E155" s="45">
        <f t="shared" si="9"/>
        <v>0</v>
      </c>
      <c r="F155" s="45">
        <f t="shared" si="10"/>
        <v>0</v>
      </c>
    </row>
    <row r="156" spans="1:6" x14ac:dyDescent="0.2">
      <c r="A156" s="17" t="s">
        <v>238</v>
      </c>
      <c r="B156" s="32" t="s">
        <v>94</v>
      </c>
      <c r="C156" s="33">
        <v>0</v>
      </c>
      <c r="D156" s="33">
        <f>C138</f>
        <v>2744.55</v>
      </c>
      <c r="E156" s="45">
        <f t="shared" si="9"/>
        <v>0</v>
      </c>
      <c r="F156" s="45">
        <f t="shared" si="10"/>
        <v>1</v>
      </c>
    </row>
    <row r="157" spans="1:6" x14ac:dyDescent="0.2">
      <c r="A157" s="17" t="s">
        <v>239</v>
      </c>
      <c r="B157" s="57" t="s">
        <v>96</v>
      </c>
      <c r="C157" s="64">
        <f>SUM(C138:C156)</f>
        <v>2744.55</v>
      </c>
      <c r="D157" s="64">
        <f>IF(COUNT(D138:D156)=0,0,IF(SUM(D138:D156)=C157,SUM(D138:D156),IF(SUM(D138:D156)&lt;&gt;C157,"The total should equal the Nominal Before Hedging")))</f>
        <v>2744.55</v>
      </c>
      <c r="E157" s="45">
        <f>SUM(E138:E156)</f>
        <v>1</v>
      </c>
      <c r="F157" s="45">
        <f>SUM(F138:F156)</f>
        <v>1</v>
      </c>
    </row>
    <row r="158" spans="1:6" x14ac:dyDescent="0.2">
      <c r="A158" s="17" t="s">
        <v>240</v>
      </c>
      <c r="B158" s="50" t="s">
        <v>214</v>
      </c>
      <c r="C158" s="133">
        <v>0</v>
      </c>
      <c r="D158" s="33">
        <f>D156</f>
        <v>2744.55</v>
      </c>
      <c r="E158" s="45">
        <f t="shared" si="9"/>
        <v>0</v>
      </c>
      <c r="F158" s="45">
        <f t="shared" si="10"/>
        <v>1</v>
      </c>
    </row>
    <row r="159" spans="1:6" hidden="1" outlineLevel="1" x14ac:dyDescent="0.2">
      <c r="A159" s="17" t="s">
        <v>241</v>
      </c>
      <c r="B159" s="50" t="s">
        <v>98</v>
      </c>
      <c r="C159" s="33"/>
      <c r="D159" s="33"/>
      <c r="E159" s="45" t="str">
        <f t="shared" si="9"/>
        <v/>
      </c>
      <c r="F159" s="45" t="str">
        <f t="shared" si="10"/>
        <v/>
      </c>
    </row>
    <row r="160" spans="1:6" hidden="1" outlineLevel="1" x14ac:dyDescent="0.2">
      <c r="A160" s="17" t="s">
        <v>242</v>
      </c>
      <c r="B160" s="50" t="s">
        <v>98</v>
      </c>
      <c r="C160" s="33"/>
      <c r="D160" s="33"/>
      <c r="E160" s="45" t="str">
        <f t="shared" si="9"/>
        <v/>
      </c>
      <c r="F160" s="45" t="str">
        <f t="shared" si="10"/>
        <v/>
      </c>
    </row>
    <row r="161" spans="1:6" hidden="1" outlineLevel="1" x14ac:dyDescent="0.2">
      <c r="A161" s="17" t="s">
        <v>243</v>
      </c>
      <c r="B161" s="50" t="s">
        <v>98</v>
      </c>
      <c r="C161" s="33"/>
      <c r="D161" s="33"/>
      <c r="E161" s="45" t="str">
        <f t="shared" si="9"/>
        <v/>
      </c>
      <c r="F161" s="45" t="str">
        <f t="shared" si="10"/>
        <v/>
      </c>
    </row>
    <row r="162" spans="1:6" hidden="1" outlineLevel="1" x14ac:dyDescent="0.2">
      <c r="A162" s="17" t="s">
        <v>244</v>
      </c>
      <c r="B162" s="50" t="s">
        <v>98</v>
      </c>
      <c r="C162" s="33"/>
      <c r="D162" s="33"/>
      <c r="E162" s="45" t="str">
        <f t="shared" si="9"/>
        <v/>
      </c>
      <c r="F162" s="45" t="str">
        <f t="shared" si="10"/>
        <v/>
      </c>
    </row>
    <row r="163" spans="1:6" collapsed="1" x14ac:dyDescent="0.2">
      <c r="A163" s="28" t="s">
        <v>1403</v>
      </c>
      <c r="B163" s="29" t="s">
        <v>245</v>
      </c>
      <c r="C163" s="53" t="s">
        <v>171</v>
      </c>
      <c r="D163" s="53" t="s">
        <v>172</v>
      </c>
      <c r="E163" s="53" t="s">
        <v>173</v>
      </c>
      <c r="F163" s="53" t="s">
        <v>174</v>
      </c>
    </row>
    <row r="164" spans="1:6" x14ac:dyDescent="0.2">
      <c r="A164" s="17" t="s">
        <v>246</v>
      </c>
      <c r="B164" s="37" t="s">
        <v>247</v>
      </c>
      <c r="C164" s="33">
        <f>C39</f>
        <v>2744.55</v>
      </c>
      <c r="D164" s="33">
        <v>0</v>
      </c>
      <c r="E164" s="45">
        <f>IF($C$167=0,"",IF(C164="[for completion]","",IF(C164="","",C164/$C$167)))</f>
        <v>1</v>
      </c>
      <c r="F164" s="45">
        <f>IF($D$167=0,"",IF(D164="[for completion]","",IF(D164="","",D164/$D$167)))</f>
        <v>0</v>
      </c>
    </row>
    <row r="165" spans="1:6" x14ac:dyDescent="0.2">
      <c r="A165" s="17" t="s">
        <v>248</v>
      </c>
      <c r="B165" s="37" t="s">
        <v>249</v>
      </c>
      <c r="C165" s="33">
        <v>0</v>
      </c>
      <c r="D165" s="33">
        <f>C39</f>
        <v>2744.55</v>
      </c>
      <c r="E165" s="45">
        <f>IF($C$167=0,"",IF(C165="[for completion]","",IF(C165="","",C165/$C$167)))</f>
        <v>0</v>
      </c>
      <c r="F165" s="45">
        <f>IF($D$167=0,"",IF(D165="[for completion]","",IF(D165="","",D165/$D$167)))</f>
        <v>1</v>
      </c>
    </row>
    <row r="166" spans="1:6" x14ac:dyDescent="0.2">
      <c r="A166" s="17" t="s">
        <v>250</v>
      </c>
      <c r="B166" s="37" t="s">
        <v>94</v>
      </c>
      <c r="C166" s="33">
        <v>0</v>
      </c>
      <c r="D166" s="33">
        <v>0</v>
      </c>
      <c r="E166" s="45">
        <f>IF($C$167=0,"",IF(C166="[for completion]","",IF(C166="","",C166/$C$167)))</f>
        <v>0</v>
      </c>
      <c r="F166" s="45">
        <f>IF($D$167=0,"",IF(D166="[for completion]","",IF(D166="","",D166/$D$167)))</f>
        <v>0</v>
      </c>
    </row>
    <row r="167" spans="1:6" x14ac:dyDescent="0.2">
      <c r="A167" s="17" t="s">
        <v>251</v>
      </c>
      <c r="B167" s="65" t="s">
        <v>96</v>
      </c>
      <c r="C167" s="66">
        <f>SUM(C164:C166)</f>
        <v>2744.55</v>
      </c>
      <c r="D167" s="66">
        <f>SUM(D164:D166)</f>
        <v>2744.55</v>
      </c>
      <c r="E167" s="67">
        <f>SUM(E164:E166)</f>
        <v>1</v>
      </c>
      <c r="F167" s="67">
        <f>SUM(F164:F166)</f>
        <v>1</v>
      </c>
    </row>
    <row r="168" spans="1:6" hidden="1" outlineLevel="1" x14ac:dyDescent="0.2">
      <c r="A168" s="17" t="s">
        <v>252</v>
      </c>
      <c r="B168" s="68"/>
      <c r="C168" s="69"/>
      <c r="D168" s="69"/>
      <c r="E168" s="70"/>
      <c r="F168" s="71"/>
    </row>
    <row r="169" spans="1:6" hidden="1" outlineLevel="1" x14ac:dyDescent="0.2">
      <c r="A169" s="17" t="s">
        <v>253</v>
      </c>
      <c r="B169" s="68"/>
      <c r="C169" s="69"/>
      <c r="D169" s="69"/>
      <c r="E169" s="70"/>
      <c r="F169" s="71"/>
    </row>
    <row r="170" spans="1:6" hidden="1" outlineLevel="1" x14ac:dyDescent="0.2">
      <c r="A170" s="17" t="s">
        <v>254</v>
      </c>
      <c r="B170" s="68"/>
      <c r="C170" s="69"/>
      <c r="D170" s="69"/>
      <c r="E170" s="70"/>
      <c r="F170" s="71"/>
    </row>
    <row r="171" spans="1:6" hidden="1" outlineLevel="1" x14ac:dyDescent="0.2">
      <c r="A171" s="17" t="s">
        <v>255</v>
      </c>
      <c r="B171" s="68"/>
      <c r="C171" s="69"/>
      <c r="D171" s="69"/>
      <c r="E171" s="70"/>
      <c r="F171" s="71"/>
    </row>
    <row r="172" spans="1:6" hidden="1" outlineLevel="1" x14ac:dyDescent="0.2">
      <c r="A172" s="17" t="s">
        <v>256</v>
      </c>
      <c r="B172" s="68"/>
      <c r="C172" s="69"/>
      <c r="D172" s="69"/>
      <c r="E172" s="70"/>
      <c r="F172" s="71"/>
    </row>
    <row r="173" spans="1:6" collapsed="1" x14ac:dyDescent="0.2">
      <c r="A173" s="28" t="s">
        <v>1403</v>
      </c>
      <c r="B173" s="29" t="s">
        <v>257</v>
      </c>
      <c r="C173" s="28" t="s">
        <v>53</v>
      </c>
      <c r="D173" s="28" t="s">
        <v>1404</v>
      </c>
      <c r="E173" s="31" t="s">
        <v>258</v>
      </c>
      <c r="F173" s="31"/>
    </row>
    <row r="174" spans="1:6" x14ac:dyDescent="0.2">
      <c r="A174" s="17" t="s">
        <v>259</v>
      </c>
      <c r="B174" s="32" t="s">
        <v>260</v>
      </c>
      <c r="C174" s="33">
        <v>0</v>
      </c>
      <c r="D174" s="144" t="s">
        <v>1402</v>
      </c>
      <c r="E174" s="45" t="str">
        <f>IF($C$179=0,"",IF(C174="[for completion]","",C174/$C$179))</f>
        <v/>
      </c>
      <c r="F174" s="46"/>
    </row>
    <row r="175" spans="1:6" x14ac:dyDescent="0.2">
      <c r="A175" s="17" t="s">
        <v>261</v>
      </c>
      <c r="B175" s="32" t="s">
        <v>262</v>
      </c>
      <c r="C175" s="33">
        <v>0</v>
      </c>
      <c r="D175" s="133" t="s">
        <v>1402</v>
      </c>
      <c r="E175" s="45" t="str">
        <f>IF($C$179=0,"",IF(C175="[for completion]","",C175/$C$179))</f>
        <v/>
      </c>
      <c r="F175" s="46"/>
    </row>
    <row r="176" spans="1:6" x14ac:dyDescent="0.2">
      <c r="A176" s="17" t="s">
        <v>263</v>
      </c>
      <c r="B176" s="32" t="s">
        <v>264</v>
      </c>
      <c r="C176" s="33">
        <v>0</v>
      </c>
      <c r="D176" s="133" t="s">
        <v>1402</v>
      </c>
      <c r="E176" s="45" t="str">
        <f>IF($C$179=0,"",IF(C176="[for completion]","",C176/$C$179))</f>
        <v/>
      </c>
      <c r="F176" s="46"/>
    </row>
    <row r="177" spans="1:6" x14ac:dyDescent="0.2">
      <c r="A177" s="17" t="s">
        <v>265</v>
      </c>
      <c r="B177" s="32" t="s">
        <v>266</v>
      </c>
      <c r="C177" s="33">
        <v>0</v>
      </c>
      <c r="D177" s="133" t="s">
        <v>1402</v>
      </c>
      <c r="E177" s="45" t="str">
        <f>IF($C$179=0,"",IF(C177="[for completion]","",C177/$C$179))</f>
        <v/>
      </c>
      <c r="F177" s="46"/>
    </row>
    <row r="178" spans="1:6" x14ac:dyDescent="0.2">
      <c r="A178" s="17" t="s">
        <v>267</v>
      </c>
      <c r="B178" s="32" t="s">
        <v>94</v>
      </c>
      <c r="C178" s="33">
        <v>0</v>
      </c>
      <c r="D178" s="133" t="s">
        <v>1402</v>
      </c>
      <c r="E178" s="45" t="str">
        <f t="shared" ref="E178:E187" si="11">IF($C$179=0,"",IF(C178="[for completion]","",C178/$C$179))</f>
        <v/>
      </c>
      <c r="F178" s="46"/>
    </row>
    <row r="179" spans="1:6" x14ac:dyDescent="0.2">
      <c r="A179" s="17" t="s">
        <v>268</v>
      </c>
      <c r="B179" s="57" t="s">
        <v>96</v>
      </c>
      <c r="C179" s="48">
        <f>SUM(C174:C178)</f>
        <v>0</v>
      </c>
      <c r="D179" s="135" t="s">
        <v>1402</v>
      </c>
      <c r="E179" s="49">
        <f>SUM(E174:E178)</f>
        <v>0</v>
      </c>
      <c r="F179" s="46"/>
    </row>
    <row r="180" spans="1:6" hidden="1" outlineLevel="1" x14ac:dyDescent="0.2">
      <c r="A180" s="17" t="s">
        <v>269</v>
      </c>
      <c r="B180" s="73" t="s">
        <v>270</v>
      </c>
      <c r="C180" s="33"/>
      <c r="D180" s="19"/>
      <c r="E180" s="45" t="str">
        <f t="shared" si="11"/>
        <v/>
      </c>
      <c r="F180" s="46"/>
    </row>
    <row r="181" spans="1:6" hidden="1" outlineLevel="1" x14ac:dyDescent="0.2">
      <c r="A181" s="17" t="s">
        <v>271</v>
      </c>
      <c r="B181" s="73" t="s">
        <v>272</v>
      </c>
      <c r="C181" s="74"/>
      <c r="D181" s="75"/>
      <c r="E181" s="45" t="str">
        <f t="shared" si="11"/>
        <v/>
      </c>
      <c r="F181" s="75"/>
    </row>
    <row r="182" spans="1:6" hidden="1" outlineLevel="1" x14ac:dyDescent="0.2">
      <c r="A182" s="17" t="s">
        <v>273</v>
      </c>
      <c r="B182" s="73" t="s">
        <v>274</v>
      </c>
      <c r="C182" s="33"/>
      <c r="D182" s="19"/>
      <c r="E182" s="45" t="str">
        <f t="shared" si="11"/>
        <v/>
      </c>
      <c r="F182" s="46"/>
    </row>
    <row r="183" spans="1:6" hidden="1" outlineLevel="1" x14ac:dyDescent="0.2">
      <c r="A183" s="17" t="s">
        <v>275</v>
      </c>
      <c r="B183" s="73" t="s">
        <v>276</v>
      </c>
      <c r="C183" s="33"/>
      <c r="D183" s="19"/>
      <c r="E183" s="45" t="str">
        <f t="shared" si="11"/>
        <v/>
      </c>
      <c r="F183" s="46"/>
    </row>
    <row r="184" spans="1:6" hidden="1" outlineLevel="1" x14ac:dyDescent="0.2">
      <c r="A184" s="17" t="s">
        <v>277</v>
      </c>
      <c r="B184" s="73" t="s">
        <v>278</v>
      </c>
      <c r="C184" s="33"/>
      <c r="D184" s="19"/>
      <c r="E184" s="45" t="str">
        <f t="shared" si="11"/>
        <v/>
      </c>
      <c r="F184" s="46"/>
    </row>
    <row r="185" spans="1:6" hidden="1" outlineLevel="1" x14ac:dyDescent="0.2">
      <c r="A185" s="17" t="s">
        <v>279</v>
      </c>
      <c r="B185" s="73" t="s">
        <v>280</v>
      </c>
      <c r="C185" s="33"/>
      <c r="D185" s="19"/>
      <c r="E185" s="45" t="str">
        <f t="shared" si="11"/>
        <v/>
      </c>
      <c r="F185" s="46"/>
    </row>
    <row r="186" spans="1:6" hidden="1" outlineLevel="1" x14ac:dyDescent="0.2">
      <c r="A186" s="17" t="s">
        <v>281</v>
      </c>
      <c r="B186" s="73" t="s">
        <v>282</v>
      </c>
      <c r="C186" s="33"/>
      <c r="D186" s="19"/>
      <c r="E186" s="45" t="str">
        <f t="shared" si="11"/>
        <v/>
      </c>
      <c r="F186" s="46"/>
    </row>
    <row r="187" spans="1:6" hidden="1" outlineLevel="1" x14ac:dyDescent="0.2">
      <c r="A187" s="17" t="s">
        <v>283</v>
      </c>
      <c r="B187" s="73" t="s">
        <v>284</v>
      </c>
      <c r="C187" s="33"/>
      <c r="D187" s="19"/>
      <c r="E187" s="45" t="str">
        <f t="shared" si="11"/>
        <v/>
      </c>
      <c r="F187" s="46"/>
    </row>
    <row r="188" spans="1:6" hidden="1" outlineLevel="1" x14ac:dyDescent="0.2">
      <c r="A188" s="17" t="s">
        <v>285</v>
      </c>
      <c r="B188" s="76"/>
      <c r="E188" s="61"/>
      <c r="F188" s="61"/>
    </row>
    <row r="189" spans="1:6" hidden="1" outlineLevel="1" x14ac:dyDescent="0.2">
      <c r="A189" s="17" t="s">
        <v>286</v>
      </c>
      <c r="B189" s="76"/>
      <c r="E189" s="61"/>
      <c r="F189" s="61"/>
    </row>
    <row r="190" spans="1:6" hidden="1" outlineLevel="1" x14ac:dyDescent="0.2">
      <c r="A190" s="17" t="s">
        <v>287</v>
      </c>
      <c r="B190" s="76"/>
      <c r="E190" s="61"/>
      <c r="F190" s="61"/>
    </row>
    <row r="191" spans="1:6" hidden="1" outlineLevel="1" x14ac:dyDescent="0.2">
      <c r="A191" s="17" t="s">
        <v>288</v>
      </c>
      <c r="B191" s="50"/>
      <c r="E191" s="61"/>
      <c r="F191" s="61"/>
    </row>
    <row r="192" spans="1:6" collapsed="1" x14ac:dyDescent="0.2">
      <c r="A192" s="28" t="s">
        <v>1404</v>
      </c>
      <c r="B192" s="29" t="s">
        <v>289</v>
      </c>
      <c r="C192" s="28" t="s">
        <v>53</v>
      </c>
      <c r="D192" s="28" t="s">
        <v>1403</v>
      </c>
      <c r="E192" s="31" t="s">
        <v>258</v>
      </c>
      <c r="F192" s="31"/>
    </row>
    <row r="193" spans="1:6" x14ac:dyDescent="0.2">
      <c r="A193" s="17" t="s">
        <v>290</v>
      </c>
      <c r="B193" s="32" t="s">
        <v>291</v>
      </c>
      <c r="C193" s="33">
        <v>0</v>
      </c>
      <c r="D193" s="133" t="s">
        <v>1402</v>
      </c>
      <c r="E193" s="45" t="str">
        <f t="shared" ref="E193:E207" si="12">IF($C$209=0,"",IF(C193="[for completion]","",C193/$C$209))</f>
        <v/>
      </c>
      <c r="F193" s="52"/>
    </row>
    <row r="194" spans="1:6" x14ac:dyDescent="0.2">
      <c r="A194" s="17" t="s">
        <v>292</v>
      </c>
      <c r="B194" s="32" t="s">
        <v>293</v>
      </c>
      <c r="C194" s="33">
        <v>0</v>
      </c>
      <c r="D194" s="133" t="s">
        <v>1402</v>
      </c>
      <c r="E194" s="45" t="str">
        <f t="shared" si="12"/>
        <v/>
      </c>
      <c r="F194" s="52"/>
    </row>
    <row r="195" spans="1:6" x14ac:dyDescent="0.2">
      <c r="A195" s="17" t="s">
        <v>294</v>
      </c>
      <c r="B195" s="32" t="s">
        <v>295</v>
      </c>
      <c r="C195" s="33">
        <v>0</v>
      </c>
      <c r="D195" s="133" t="s">
        <v>1402</v>
      </c>
      <c r="E195" s="45" t="str">
        <f t="shared" si="12"/>
        <v/>
      </c>
      <c r="F195" s="52"/>
    </row>
    <row r="196" spans="1:6" x14ac:dyDescent="0.2">
      <c r="A196" s="17" t="s">
        <v>296</v>
      </c>
      <c r="B196" s="32" t="s">
        <v>297</v>
      </c>
      <c r="C196" s="33">
        <v>0</v>
      </c>
      <c r="D196" s="133" t="s">
        <v>1402</v>
      </c>
      <c r="E196" s="45" t="str">
        <f t="shared" si="12"/>
        <v/>
      </c>
      <c r="F196" s="52"/>
    </row>
    <row r="197" spans="1:6" x14ac:dyDescent="0.2">
      <c r="A197" s="17" t="s">
        <v>298</v>
      </c>
      <c r="B197" s="32" t="s">
        <v>299</v>
      </c>
      <c r="C197" s="33">
        <v>0</v>
      </c>
      <c r="D197" s="133" t="s">
        <v>1402</v>
      </c>
      <c r="E197" s="45" t="str">
        <f t="shared" si="12"/>
        <v/>
      </c>
      <c r="F197" s="52"/>
    </row>
    <row r="198" spans="1:6" x14ac:dyDescent="0.2">
      <c r="A198" s="17" t="s">
        <v>300</v>
      </c>
      <c r="B198" s="32" t="s">
        <v>301</v>
      </c>
      <c r="C198" s="33">
        <v>0</v>
      </c>
      <c r="D198" s="133" t="s">
        <v>1402</v>
      </c>
      <c r="E198" s="45" t="str">
        <f t="shared" si="12"/>
        <v/>
      </c>
      <c r="F198" s="52"/>
    </row>
    <row r="199" spans="1:6" x14ac:dyDescent="0.2">
      <c r="A199" s="17" t="s">
        <v>302</v>
      </c>
      <c r="B199" s="32" t="s">
        <v>303</v>
      </c>
      <c r="C199" s="33">
        <v>0</v>
      </c>
      <c r="D199" s="133" t="s">
        <v>1402</v>
      </c>
      <c r="E199" s="45" t="str">
        <f t="shared" si="12"/>
        <v/>
      </c>
      <c r="F199" s="52"/>
    </row>
    <row r="200" spans="1:6" x14ac:dyDescent="0.2">
      <c r="A200" s="17" t="s">
        <v>304</v>
      </c>
      <c r="B200" s="32" t="s">
        <v>305</v>
      </c>
      <c r="C200" s="33">
        <v>0</v>
      </c>
      <c r="D200" s="133" t="s">
        <v>1402</v>
      </c>
      <c r="E200" s="45" t="str">
        <f t="shared" si="12"/>
        <v/>
      </c>
      <c r="F200" s="52"/>
    </row>
    <row r="201" spans="1:6" x14ac:dyDescent="0.2">
      <c r="A201" s="17" t="s">
        <v>306</v>
      </c>
      <c r="B201" s="32" t="s">
        <v>307</v>
      </c>
      <c r="C201" s="33">
        <v>0</v>
      </c>
      <c r="D201" s="133" t="s">
        <v>1402</v>
      </c>
      <c r="E201" s="45" t="str">
        <f t="shared" si="12"/>
        <v/>
      </c>
      <c r="F201" s="52"/>
    </row>
    <row r="202" spans="1:6" x14ac:dyDescent="0.2">
      <c r="A202" s="17" t="s">
        <v>308</v>
      </c>
      <c r="B202" s="32" t="s">
        <v>309</v>
      </c>
      <c r="C202" s="33">
        <v>0</v>
      </c>
      <c r="D202" s="133" t="s">
        <v>1402</v>
      </c>
      <c r="E202" s="45" t="str">
        <f t="shared" si="12"/>
        <v/>
      </c>
      <c r="F202" s="52"/>
    </row>
    <row r="203" spans="1:6" x14ac:dyDescent="0.2">
      <c r="A203" s="17" t="s">
        <v>310</v>
      </c>
      <c r="B203" s="32" t="s">
        <v>311</v>
      </c>
      <c r="C203" s="33">
        <v>0</v>
      </c>
      <c r="D203" s="133" t="s">
        <v>1402</v>
      </c>
      <c r="E203" s="45" t="str">
        <f t="shared" si="12"/>
        <v/>
      </c>
      <c r="F203" s="52"/>
    </row>
    <row r="204" spans="1:6" x14ac:dyDescent="0.2">
      <c r="A204" s="17" t="s">
        <v>312</v>
      </c>
      <c r="B204" s="32" t="s">
        <v>313</v>
      </c>
      <c r="C204" s="33">
        <v>0</v>
      </c>
      <c r="D204" s="133" t="s">
        <v>1402</v>
      </c>
      <c r="E204" s="45" t="str">
        <f t="shared" si="12"/>
        <v/>
      </c>
      <c r="F204" s="52"/>
    </row>
    <row r="205" spans="1:6" x14ac:dyDescent="0.2">
      <c r="A205" s="17" t="s">
        <v>314</v>
      </c>
      <c r="B205" s="32" t="s">
        <v>315</v>
      </c>
      <c r="C205" s="33">
        <v>0</v>
      </c>
      <c r="D205" s="133" t="s">
        <v>1402</v>
      </c>
      <c r="E205" s="45" t="str">
        <f t="shared" si="12"/>
        <v/>
      </c>
      <c r="F205" s="52"/>
    </row>
    <row r="206" spans="1:6" x14ac:dyDescent="0.2">
      <c r="A206" s="17" t="s">
        <v>316</v>
      </c>
      <c r="B206" s="32" t="s">
        <v>317</v>
      </c>
      <c r="C206" s="33">
        <v>0</v>
      </c>
      <c r="D206" s="133" t="s">
        <v>1402</v>
      </c>
      <c r="E206" s="45" t="str">
        <f>IF($C$209=0,"",IF(C206="[for completion]","",C206/$C$209))</f>
        <v/>
      </c>
      <c r="F206" s="52"/>
    </row>
    <row r="207" spans="1:6" x14ac:dyDescent="0.2">
      <c r="A207" s="17" t="s">
        <v>318</v>
      </c>
      <c r="B207" s="32" t="s">
        <v>94</v>
      </c>
      <c r="C207" s="33">
        <v>0</v>
      </c>
      <c r="D207" s="133" t="s">
        <v>1402</v>
      </c>
      <c r="E207" s="45" t="str">
        <f t="shared" si="12"/>
        <v/>
      </c>
      <c r="F207" s="52"/>
    </row>
    <row r="208" spans="1:6" x14ac:dyDescent="0.2">
      <c r="A208" s="17" t="s">
        <v>319</v>
      </c>
      <c r="B208" s="47" t="s">
        <v>320</v>
      </c>
      <c r="C208" s="33">
        <v>0</v>
      </c>
      <c r="D208" s="145" t="s">
        <v>1402</v>
      </c>
      <c r="E208" s="78" t="str">
        <f>IF($C$209=0,"",IF(C208="[for completion]","",C208/$C$209))</f>
        <v/>
      </c>
      <c r="F208" s="52"/>
    </row>
    <row r="209" spans="1:6" x14ac:dyDescent="0.2">
      <c r="A209" s="17" t="s">
        <v>321</v>
      </c>
      <c r="B209" s="57" t="s">
        <v>96</v>
      </c>
      <c r="C209" s="64">
        <f>SUM(C193:C207)</f>
        <v>0</v>
      </c>
      <c r="D209" s="135" t="s">
        <v>1402</v>
      </c>
      <c r="E209" s="49">
        <f>SUM(E193:E207)</f>
        <v>0</v>
      </c>
      <c r="F209" s="72"/>
    </row>
    <row r="210" spans="1:6" hidden="1" outlineLevel="1" x14ac:dyDescent="0.2">
      <c r="A210" s="17" t="s">
        <v>322</v>
      </c>
      <c r="B210" s="50" t="s">
        <v>98</v>
      </c>
      <c r="C210" s="33"/>
      <c r="D210" s="19"/>
      <c r="E210" s="45" t="str">
        <f t="shared" ref="E210:E215" si="13">IF($C$209=0,"",IF(C210="[for completion]","",C210/$C$209))</f>
        <v/>
      </c>
      <c r="F210" s="52"/>
    </row>
    <row r="211" spans="1:6" hidden="1" outlineLevel="1" x14ac:dyDescent="0.2">
      <c r="A211" s="17" t="s">
        <v>323</v>
      </c>
      <c r="B211" s="50" t="s">
        <v>98</v>
      </c>
      <c r="C211" s="33"/>
      <c r="D211" s="19"/>
      <c r="E211" s="45" t="str">
        <f t="shared" si="13"/>
        <v/>
      </c>
      <c r="F211" s="52"/>
    </row>
    <row r="212" spans="1:6" hidden="1" outlineLevel="1" x14ac:dyDescent="0.2">
      <c r="A212" s="17" t="s">
        <v>324</v>
      </c>
      <c r="B212" s="50" t="s">
        <v>98</v>
      </c>
      <c r="C212" s="33"/>
      <c r="D212" s="19"/>
      <c r="E212" s="45" t="str">
        <f t="shared" si="13"/>
        <v/>
      </c>
      <c r="F212" s="52"/>
    </row>
    <row r="213" spans="1:6" hidden="1" outlineLevel="1" x14ac:dyDescent="0.2">
      <c r="A213" s="17" t="s">
        <v>325</v>
      </c>
      <c r="B213" s="50" t="s">
        <v>98</v>
      </c>
      <c r="C213" s="33"/>
      <c r="D213" s="19"/>
      <c r="E213" s="45" t="str">
        <f t="shared" si="13"/>
        <v/>
      </c>
      <c r="F213" s="52"/>
    </row>
    <row r="214" spans="1:6" hidden="1" outlineLevel="1" x14ac:dyDescent="0.2">
      <c r="A214" s="17" t="s">
        <v>326</v>
      </c>
      <c r="B214" s="50" t="s">
        <v>98</v>
      </c>
      <c r="C214" s="33"/>
      <c r="D214" s="19"/>
      <c r="E214" s="45" t="str">
        <f t="shared" si="13"/>
        <v/>
      </c>
      <c r="F214" s="52"/>
    </row>
    <row r="215" spans="1:6" hidden="1" outlineLevel="1" x14ac:dyDescent="0.2">
      <c r="A215" s="17" t="s">
        <v>327</v>
      </c>
      <c r="B215" s="50" t="s">
        <v>98</v>
      </c>
      <c r="C215" s="33"/>
      <c r="D215" s="19"/>
      <c r="E215" s="45" t="str">
        <f t="shared" si="13"/>
        <v/>
      </c>
      <c r="F215" s="52"/>
    </row>
    <row r="216" spans="1:6" collapsed="1" x14ac:dyDescent="0.2">
      <c r="A216" s="28" t="s">
        <v>1406</v>
      </c>
      <c r="B216" s="29" t="s">
        <v>328</v>
      </c>
      <c r="C216" s="28" t="s">
        <v>53</v>
      </c>
      <c r="D216" s="28" t="s">
        <v>1407</v>
      </c>
      <c r="E216" s="31" t="s">
        <v>84</v>
      </c>
      <c r="F216" s="31" t="s">
        <v>329</v>
      </c>
    </row>
    <row r="217" spans="1:6" x14ac:dyDescent="0.2">
      <c r="A217" s="17" t="s">
        <v>330</v>
      </c>
      <c r="B217" s="55" t="s">
        <v>331</v>
      </c>
      <c r="C217" s="133"/>
      <c r="D217" s="133" t="s">
        <v>1402</v>
      </c>
      <c r="E217" s="45" t="str">
        <f>IF($C$38=0,"",IF(C217="[for completion]","",IF(C217="","",C217/$C$38)))</f>
        <v/>
      </c>
      <c r="F217" s="45" t="str">
        <f>IF($C$39=0,"",IF(C217="[for completion]","",IF(C217="","",C217/$C$39)))</f>
        <v/>
      </c>
    </row>
    <row r="218" spans="1:6" x14ac:dyDescent="0.2">
      <c r="A218" s="17" t="s">
        <v>332</v>
      </c>
      <c r="B218" s="55" t="s">
        <v>333</v>
      </c>
      <c r="C218" s="133"/>
      <c r="D218" s="133" t="s">
        <v>1402</v>
      </c>
      <c r="E218" s="45" t="str">
        <f>IF($C$38=0,"",IF(C218="[for completion]","",IF(C218="","",C218/$C$38)))</f>
        <v/>
      </c>
      <c r="F218" s="45" t="str">
        <f>IF($C$39=0,"",IF(C218="[for completion]","",IF(C218="","",C218/$C$39)))</f>
        <v/>
      </c>
    </row>
    <row r="219" spans="1:6" x14ac:dyDescent="0.2">
      <c r="A219" s="17" t="s">
        <v>334</v>
      </c>
      <c r="B219" s="55" t="s">
        <v>94</v>
      </c>
      <c r="C219" s="133"/>
      <c r="D219" s="133" t="s">
        <v>1402</v>
      </c>
      <c r="E219" s="45" t="str">
        <f>IF($C$38=0,"",IF(C219="[for completion]","",IF(C219="","",C219/$C$38)))</f>
        <v/>
      </c>
      <c r="F219" s="45" t="str">
        <f>IF($C$39=0,"",IF(C219="[for completion]","",IF(C219="","",C219/$C$39)))</f>
        <v/>
      </c>
    </row>
    <row r="220" spans="1:6" x14ac:dyDescent="0.2">
      <c r="A220" s="17" t="s">
        <v>335</v>
      </c>
      <c r="B220" s="57" t="s">
        <v>96</v>
      </c>
      <c r="C220" s="64">
        <f>SUM(C217:C219)</f>
        <v>0</v>
      </c>
      <c r="D220" s="135" t="s">
        <v>1402</v>
      </c>
      <c r="E220" s="39">
        <f>SUM(E217:E219)</f>
        <v>0</v>
      </c>
      <c r="F220" s="39">
        <f>SUM(F217:F219)</f>
        <v>0</v>
      </c>
    </row>
    <row r="221" spans="1:6" hidden="1" outlineLevel="1" x14ac:dyDescent="0.2">
      <c r="A221" s="17" t="s">
        <v>336</v>
      </c>
      <c r="B221" s="50" t="s">
        <v>98</v>
      </c>
      <c r="C221" s="33"/>
      <c r="D221" s="19"/>
      <c r="E221" s="45" t="str">
        <f t="shared" ref="E221:E227" si="14">IF($C$38=0,"",IF(C221="[for completion]","",IF(C221="","",C221/$C$38)))</f>
        <v/>
      </c>
      <c r="F221" s="45" t="str">
        <f t="shared" ref="F221:F227" si="15">IF($C$39=0,"",IF(C221="[for completion]","",IF(C221="","",C221/$C$39)))</f>
        <v/>
      </c>
    </row>
    <row r="222" spans="1:6" hidden="1" outlineLevel="1" x14ac:dyDescent="0.2">
      <c r="A222" s="17" t="s">
        <v>337</v>
      </c>
      <c r="B222" s="50" t="s">
        <v>98</v>
      </c>
      <c r="C222" s="33"/>
      <c r="D222" s="19"/>
      <c r="E222" s="45" t="str">
        <f t="shared" si="14"/>
        <v/>
      </c>
      <c r="F222" s="45" t="str">
        <f t="shared" si="15"/>
        <v/>
      </c>
    </row>
    <row r="223" spans="1:6" hidden="1" outlineLevel="1" x14ac:dyDescent="0.2">
      <c r="A223" s="17" t="s">
        <v>338</v>
      </c>
      <c r="B223" s="50" t="s">
        <v>98</v>
      </c>
      <c r="C223" s="33"/>
      <c r="D223" s="19"/>
      <c r="E223" s="45" t="str">
        <f t="shared" si="14"/>
        <v/>
      </c>
      <c r="F223" s="45" t="str">
        <f t="shared" si="15"/>
        <v/>
      </c>
    </row>
    <row r="224" spans="1:6" hidden="1" outlineLevel="1" x14ac:dyDescent="0.2">
      <c r="A224" s="17" t="s">
        <v>339</v>
      </c>
      <c r="B224" s="50" t="s">
        <v>98</v>
      </c>
      <c r="C224" s="33"/>
      <c r="D224" s="19"/>
      <c r="E224" s="45" t="str">
        <f t="shared" si="14"/>
        <v/>
      </c>
      <c r="F224" s="45" t="str">
        <f t="shared" si="15"/>
        <v/>
      </c>
    </row>
    <row r="225" spans="1:6" hidden="1" outlineLevel="1" x14ac:dyDescent="0.2">
      <c r="A225" s="17" t="s">
        <v>340</v>
      </c>
      <c r="B225" s="50" t="s">
        <v>98</v>
      </c>
      <c r="C225" s="33"/>
      <c r="D225" s="19"/>
      <c r="E225" s="45" t="str">
        <f t="shared" si="14"/>
        <v/>
      </c>
      <c r="F225" s="45" t="str">
        <f t="shared" si="15"/>
        <v/>
      </c>
    </row>
    <row r="226" spans="1:6" hidden="1" outlineLevel="1" x14ac:dyDescent="0.2">
      <c r="A226" s="17" t="s">
        <v>341</v>
      </c>
      <c r="B226" s="50" t="s">
        <v>98</v>
      </c>
      <c r="C226" s="33"/>
      <c r="D226" s="19"/>
      <c r="E226" s="45" t="str">
        <f t="shared" si="14"/>
        <v/>
      </c>
      <c r="F226" s="45" t="str">
        <f t="shared" si="15"/>
        <v/>
      </c>
    </row>
    <row r="227" spans="1:6" hidden="1" outlineLevel="1" x14ac:dyDescent="0.2">
      <c r="A227" s="17" t="s">
        <v>342</v>
      </c>
      <c r="B227" s="50" t="s">
        <v>98</v>
      </c>
      <c r="C227" s="33"/>
      <c r="D227" s="19"/>
      <c r="E227" s="45" t="str">
        <f t="shared" si="14"/>
        <v/>
      </c>
      <c r="F227" s="45" t="str">
        <f t="shared" si="15"/>
        <v/>
      </c>
    </row>
    <row r="228" spans="1:6" collapsed="1" x14ac:dyDescent="0.2">
      <c r="A228" s="28"/>
      <c r="B228" s="29" t="s">
        <v>343</v>
      </c>
      <c r="C228" s="28"/>
      <c r="D228" s="28"/>
      <c r="E228" s="31"/>
      <c r="F228" s="31"/>
    </row>
    <row r="229" spans="1:6" x14ac:dyDescent="0.2">
      <c r="A229" s="17" t="s">
        <v>344</v>
      </c>
      <c r="B229" s="32" t="s">
        <v>345</v>
      </c>
      <c r="C229" s="79"/>
    </row>
    <row r="230" spans="1:6" x14ac:dyDescent="0.2">
      <c r="A230" s="28"/>
      <c r="B230" s="29" t="s">
        <v>346</v>
      </c>
      <c r="C230" s="28"/>
      <c r="D230" s="28"/>
      <c r="E230" s="31"/>
      <c r="F230" s="31"/>
    </row>
    <row r="231" spans="1:6" x14ac:dyDescent="0.2">
      <c r="A231" s="17" t="s">
        <v>347</v>
      </c>
      <c r="B231" s="17" t="s">
        <v>348</v>
      </c>
      <c r="C231" s="33">
        <f>1941.74+2744.55</f>
        <v>4686.29</v>
      </c>
      <c r="D231" s="19" t="s">
        <v>1395</v>
      </c>
    </row>
    <row r="232" spans="1:6" x14ac:dyDescent="0.25">
      <c r="A232" s="17" t="s">
        <v>349</v>
      </c>
      <c r="B232" s="80" t="s">
        <v>350</v>
      </c>
      <c r="C232" s="33" t="s">
        <v>351</v>
      </c>
      <c r="D232" s="19"/>
    </row>
    <row r="233" spans="1:6" x14ac:dyDescent="0.25">
      <c r="A233" s="17" t="s">
        <v>352</v>
      </c>
      <c r="B233" s="80" t="s">
        <v>353</v>
      </c>
      <c r="C233" s="33" t="s">
        <v>351</v>
      </c>
      <c r="D233" s="19"/>
    </row>
    <row r="234" spans="1:6" x14ac:dyDescent="0.2">
      <c r="A234" s="17" t="s">
        <v>354</v>
      </c>
      <c r="B234" s="42" t="s">
        <v>355</v>
      </c>
      <c r="C234" s="19" t="s">
        <v>29</v>
      </c>
      <c r="D234" s="77"/>
    </row>
    <row r="235" spans="1:6" x14ac:dyDescent="0.2">
      <c r="A235" s="17" t="s">
        <v>356</v>
      </c>
      <c r="B235" s="42" t="s">
        <v>357</v>
      </c>
      <c r="C235" s="59">
        <v>0</v>
      </c>
      <c r="D235" s="77"/>
    </row>
    <row r="236" spans="1:6" x14ac:dyDescent="0.2">
      <c r="A236" s="17" t="s">
        <v>358</v>
      </c>
      <c r="B236" s="42" t="s">
        <v>359</v>
      </c>
      <c r="C236" s="59">
        <v>0</v>
      </c>
      <c r="D236" s="77"/>
    </row>
    <row r="237" spans="1:6" x14ac:dyDescent="0.2">
      <c r="A237" s="17" t="s">
        <v>360</v>
      </c>
      <c r="C237" s="25"/>
      <c r="D237" s="25"/>
    </row>
    <row r="238" spans="1:6" x14ac:dyDescent="0.2">
      <c r="A238" s="17" t="s">
        <v>361</v>
      </c>
      <c r="C238" s="25"/>
      <c r="D238" s="25"/>
    </row>
    <row r="239" spans="1:6" hidden="1" x14ac:dyDescent="0.2">
      <c r="A239" s="28"/>
      <c r="B239" s="29" t="s">
        <v>362</v>
      </c>
      <c r="C239" s="28"/>
      <c r="D239" s="28"/>
      <c r="E239" s="28"/>
      <c r="F239" s="28"/>
    </row>
    <row r="240" spans="1:6" hidden="1" x14ac:dyDescent="0.25">
      <c r="A240" s="17" t="s">
        <v>363</v>
      </c>
      <c r="B240" s="17" t="s">
        <v>364</v>
      </c>
      <c r="C240" s="19" t="s">
        <v>365</v>
      </c>
      <c r="D240" s="19"/>
      <c r="F240" s="2"/>
    </row>
    <row r="241" spans="1:6" hidden="1" x14ac:dyDescent="0.25">
      <c r="A241" s="17" t="s">
        <v>366</v>
      </c>
      <c r="B241" s="17" t="s">
        <v>367</v>
      </c>
      <c r="C241" s="19" t="s">
        <v>40</v>
      </c>
      <c r="D241" s="19"/>
      <c r="F241" s="2"/>
    </row>
    <row r="242" spans="1:6" hidden="1" x14ac:dyDescent="0.25">
      <c r="A242" s="17" t="s">
        <v>368</v>
      </c>
      <c r="B242" s="17" t="s">
        <v>369</v>
      </c>
      <c r="C242" s="19" t="s">
        <v>370</v>
      </c>
      <c r="D242" s="19"/>
      <c r="F242" s="2"/>
    </row>
    <row r="243" spans="1:6" ht="30" hidden="1" x14ac:dyDescent="0.25">
      <c r="A243" s="17" t="s">
        <v>371</v>
      </c>
      <c r="B243" s="17" t="s">
        <v>372</v>
      </c>
      <c r="C243" s="19" t="s">
        <v>365</v>
      </c>
      <c r="D243" s="19"/>
      <c r="F243" s="2"/>
    </row>
    <row r="244" spans="1:6" hidden="1" x14ac:dyDescent="0.25">
      <c r="A244" s="17" t="s">
        <v>373</v>
      </c>
      <c r="B244" s="17" t="s">
        <v>374</v>
      </c>
      <c r="C244" s="81" t="s">
        <v>375</v>
      </c>
      <c r="D244" s="81" t="s">
        <v>376</v>
      </c>
      <c r="F244" s="2"/>
    </row>
    <row r="245" spans="1:6" hidden="1" x14ac:dyDescent="0.25">
      <c r="A245" s="17" t="s">
        <v>377</v>
      </c>
      <c r="B245" s="17" t="s">
        <v>378</v>
      </c>
      <c r="C245" s="19" t="s">
        <v>365</v>
      </c>
      <c r="D245" s="19"/>
      <c r="F245" s="2"/>
    </row>
    <row r="246" spans="1:6" hidden="1" x14ac:dyDescent="0.25">
      <c r="A246" s="17" t="s">
        <v>379</v>
      </c>
      <c r="B246" s="17" t="s">
        <v>380</v>
      </c>
      <c r="C246" s="19" t="s">
        <v>370</v>
      </c>
      <c r="D246" s="19"/>
      <c r="F246" s="2"/>
    </row>
    <row r="247" spans="1:6" hidden="1" x14ac:dyDescent="0.25">
      <c r="A247" s="17" t="s">
        <v>381</v>
      </c>
      <c r="D247" s="2"/>
      <c r="E247" s="2"/>
      <c r="F247" s="2"/>
    </row>
    <row r="248" spans="1:6" hidden="1" x14ac:dyDescent="0.25">
      <c r="A248" s="17" t="s">
        <v>382</v>
      </c>
      <c r="D248" s="2"/>
      <c r="E248" s="2"/>
      <c r="F248" s="2"/>
    </row>
    <row r="249" spans="1:6" hidden="1" x14ac:dyDescent="0.25">
      <c r="A249" s="17" t="s">
        <v>383</v>
      </c>
      <c r="D249" s="2"/>
      <c r="E249" s="2"/>
      <c r="F249" s="2"/>
    </row>
    <row r="250" spans="1:6" hidden="1" x14ac:dyDescent="0.25">
      <c r="A250" s="17" t="s">
        <v>384</v>
      </c>
      <c r="D250" s="2"/>
      <c r="E250" s="2"/>
      <c r="F250" s="2"/>
    </row>
    <row r="251" spans="1:6" hidden="1" x14ac:dyDescent="0.25">
      <c r="A251" s="17" t="s">
        <v>385</v>
      </c>
      <c r="D251" s="2"/>
      <c r="E251" s="2"/>
      <c r="F251" s="2"/>
    </row>
    <row r="252" spans="1:6" hidden="1" x14ac:dyDescent="0.25">
      <c r="A252" s="17" t="s">
        <v>386</v>
      </c>
      <c r="D252" s="2"/>
      <c r="E252" s="2"/>
      <c r="F252" s="2"/>
    </row>
    <row r="253" spans="1:6" hidden="1" x14ac:dyDescent="0.25">
      <c r="A253" s="17" t="s">
        <v>387</v>
      </c>
      <c r="D253" s="2"/>
      <c r="E253" s="2"/>
      <c r="F253" s="2"/>
    </row>
    <row r="254" spans="1:6" hidden="1" x14ac:dyDescent="0.25">
      <c r="A254" s="17" t="s">
        <v>388</v>
      </c>
      <c r="D254" s="2"/>
      <c r="E254" s="2"/>
      <c r="F254" s="2"/>
    </row>
    <row r="255" spans="1:6" hidden="1" x14ac:dyDescent="0.25">
      <c r="A255" s="17" t="s">
        <v>389</v>
      </c>
      <c r="D255" s="2"/>
      <c r="E255" s="2"/>
      <c r="F255" s="2"/>
    </row>
    <row r="256" spans="1:6" hidden="1" x14ac:dyDescent="0.25">
      <c r="A256" s="17" t="s">
        <v>390</v>
      </c>
      <c r="D256" s="2"/>
      <c r="E256" s="2"/>
      <c r="F256" s="2"/>
    </row>
    <row r="257" spans="1:6" hidden="1" x14ac:dyDescent="0.25">
      <c r="A257" s="17" t="s">
        <v>391</v>
      </c>
      <c r="D257" s="2"/>
      <c r="E257" s="2"/>
      <c r="F257" s="2"/>
    </row>
    <row r="258" spans="1:6" hidden="1" x14ac:dyDescent="0.25">
      <c r="A258" s="17" t="s">
        <v>392</v>
      </c>
      <c r="D258" s="2"/>
      <c r="E258" s="2"/>
      <c r="F258" s="2"/>
    </row>
    <row r="259" spans="1:6" hidden="1" x14ac:dyDescent="0.25">
      <c r="A259" s="17" t="s">
        <v>393</v>
      </c>
      <c r="D259" s="2"/>
      <c r="E259" s="2"/>
      <c r="F259" s="2"/>
    </row>
    <row r="260" spans="1:6" hidden="1" x14ac:dyDescent="0.25">
      <c r="A260" s="17" t="s">
        <v>394</v>
      </c>
      <c r="D260" s="2"/>
      <c r="E260" s="2"/>
      <c r="F260" s="2"/>
    </row>
    <row r="261" spans="1:6" hidden="1" x14ac:dyDescent="0.25">
      <c r="A261" s="17" t="s">
        <v>395</v>
      </c>
      <c r="D261" s="2"/>
      <c r="E261" s="2"/>
      <c r="F261" s="2"/>
    </row>
    <row r="262" spans="1:6" hidden="1" x14ac:dyDescent="0.25">
      <c r="A262" s="17" t="s">
        <v>396</v>
      </c>
      <c r="D262" s="2"/>
      <c r="E262" s="2"/>
      <c r="F262" s="2"/>
    </row>
    <row r="263" spans="1:6" hidden="1" x14ac:dyDescent="0.25">
      <c r="A263" s="17" t="s">
        <v>397</v>
      </c>
      <c r="D263" s="2"/>
      <c r="E263" s="2"/>
      <c r="F263" s="2"/>
    </row>
    <row r="264" spans="1:6" hidden="1" x14ac:dyDescent="0.25">
      <c r="A264" s="17" t="s">
        <v>398</v>
      </c>
      <c r="D264" s="2"/>
      <c r="E264" s="2"/>
      <c r="F264" s="2"/>
    </row>
    <row r="265" spans="1:6" hidden="1" x14ac:dyDescent="0.25">
      <c r="A265" s="17" t="s">
        <v>399</v>
      </c>
      <c r="D265" s="2"/>
      <c r="E265" s="2"/>
      <c r="F265" s="2"/>
    </row>
    <row r="266" spans="1:6" hidden="1" x14ac:dyDescent="0.25">
      <c r="A266" s="17" t="s">
        <v>400</v>
      </c>
      <c r="D266" s="2"/>
      <c r="E266" s="2"/>
      <c r="F266" s="2"/>
    </row>
    <row r="267" spans="1:6" hidden="1" x14ac:dyDescent="0.25">
      <c r="A267" s="17" t="s">
        <v>401</v>
      </c>
      <c r="D267" s="2"/>
      <c r="E267" s="2"/>
      <c r="F267" s="2"/>
    </row>
    <row r="268" spans="1:6" hidden="1" x14ac:dyDescent="0.25">
      <c r="A268" s="17" t="s">
        <v>402</v>
      </c>
      <c r="D268" s="2"/>
      <c r="E268" s="2"/>
      <c r="F268" s="2"/>
    </row>
    <row r="269" spans="1:6" hidden="1" x14ac:dyDescent="0.25">
      <c r="A269" s="17" t="s">
        <v>403</v>
      </c>
      <c r="D269" s="2"/>
      <c r="E269" s="2"/>
      <c r="F269" s="2"/>
    </row>
    <row r="270" spans="1:6" hidden="1" x14ac:dyDescent="0.25">
      <c r="A270" s="17" t="s">
        <v>404</v>
      </c>
      <c r="D270" s="2"/>
      <c r="E270" s="2"/>
      <c r="F270" s="2"/>
    </row>
    <row r="271" spans="1:6" hidden="1" x14ac:dyDescent="0.25">
      <c r="A271" s="17" t="s">
        <v>405</v>
      </c>
      <c r="D271" s="2"/>
      <c r="E271" s="2"/>
      <c r="F271" s="2"/>
    </row>
    <row r="272" spans="1:6" hidden="1" x14ac:dyDescent="0.25">
      <c r="A272" s="17" t="s">
        <v>406</v>
      </c>
      <c r="D272" s="2"/>
      <c r="E272" s="2"/>
      <c r="F272" s="2"/>
    </row>
    <row r="273" spans="1:6" hidden="1" x14ac:dyDescent="0.25">
      <c r="A273" s="17" t="s">
        <v>407</v>
      </c>
      <c r="D273" s="2"/>
      <c r="E273" s="2"/>
      <c r="F273" s="2"/>
    </row>
    <row r="274" spans="1:6" hidden="1" x14ac:dyDescent="0.25">
      <c r="A274" s="17" t="s">
        <v>408</v>
      </c>
      <c r="D274" s="2"/>
      <c r="E274" s="2"/>
      <c r="F274" s="2"/>
    </row>
    <row r="275" spans="1:6" hidden="1" x14ac:dyDescent="0.25">
      <c r="A275" s="17" t="s">
        <v>409</v>
      </c>
      <c r="D275" s="2"/>
      <c r="E275" s="2"/>
      <c r="F275" s="2"/>
    </row>
    <row r="276" spans="1:6" hidden="1" x14ac:dyDescent="0.25">
      <c r="A276" s="17" t="s">
        <v>410</v>
      </c>
      <c r="D276" s="2"/>
      <c r="E276" s="2"/>
      <c r="F276" s="2"/>
    </row>
    <row r="277" spans="1:6" hidden="1" x14ac:dyDescent="0.25">
      <c r="A277" s="17" t="s">
        <v>411</v>
      </c>
      <c r="D277" s="2"/>
      <c r="E277" s="2"/>
      <c r="F277" s="2"/>
    </row>
    <row r="278" spans="1:6" hidden="1" x14ac:dyDescent="0.25">
      <c r="A278" s="17" t="s">
        <v>412</v>
      </c>
      <c r="D278" s="2"/>
      <c r="E278" s="2"/>
      <c r="F278" s="2"/>
    </row>
    <row r="279" spans="1:6" hidden="1" x14ac:dyDescent="0.25">
      <c r="A279" s="17" t="s">
        <v>413</v>
      </c>
      <c r="D279" s="2"/>
      <c r="E279" s="2"/>
      <c r="F279" s="2"/>
    </row>
    <row r="280" spans="1:6" hidden="1" x14ac:dyDescent="0.25">
      <c r="A280" s="17" t="s">
        <v>414</v>
      </c>
      <c r="D280" s="2"/>
      <c r="E280" s="2"/>
      <c r="F280" s="2"/>
    </row>
    <row r="281" spans="1:6" hidden="1" x14ac:dyDescent="0.25">
      <c r="A281" s="17" t="s">
        <v>415</v>
      </c>
      <c r="D281" s="2"/>
      <c r="E281" s="2"/>
      <c r="F281" s="2"/>
    </row>
    <row r="282" spans="1:6" hidden="1" x14ac:dyDescent="0.25">
      <c r="A282" s="17" t="s">
        <v>416</v>
      </c>
      <c r="D282" s="2"/>
      <c r="E282" s="2"/>
      <c r="F282" s="2"/>
    </row>
    <row r="283" spans="1:6" hidden="1" x14ac:dyDescent="0.25">
      <c r="A283" s="17" t="s">
        <v>417</v>
      </c>
      <c r="D283" s="2"/>
      <c r="E283" s="2"/>
      <c r="F283" s="2"/>
    </row>
    <row r="284" spans="1:6" hidden="1" x14ac:dyDescent="0.25">
      <c r="A284" s="17" t="s">
        <v>418</v>
      </c>
      <c r="D284" s="2"/>
      <c r="E284" s="2"/>
      <c r="F284" s="2"/>
    </row>
    <row r="285" spans="1:6" ht="18.75" x14ac:dyDescent="0.2">
      <c r="A285" s="14"/>
      <c r="B285" s="14" t="s">
        <v>419</v>
      </c>
      <c r="C285" s="14"/>
      <c r="D285" s="14"/>
      <c r="E285" s="15"/>
      <c r="F285" s="16"/>
    </row>
    <row r="286" spans="1:6" ht="14.25" x14ac:dyDescent="0.2">
      <c r="A286" s="82" t="s">
        <v>420</v>
      </c>
      <c r="B286" s="83"/>
      <c r="C286" s="83"/>
      <c r="D286" s="83"/>
      <c r="E286" s="84"/>
      <c r="F286" s="83"/>
    </row>
    <row r="287" spans="1:6" ht="14.25" x14ac:dyDescent="0.2">
      <c r="A287" s="82" t="s">
        <v>421</v>
      </c>
      <c r="B287" s="83"/>
      <c r="C287" s="83"/>
      <c r="D287" s="83"/>
      <c r="E287" s="84"/>
      <c r="F287" s="83"/>
    </row>
    <row r="288" spans="1:6" x14ac:dyDescent="0.2">
      <c r="A288" s="17" t="s">
        <v>422</v>
      </c>
      <c r="B288" s="42" t="s">
        <v>423</v>
      </c>
      <c r="C288" s="85">
        <f>ROW(B38)</f>
        <v>38</v>
      </c>
      <c r="D288" s="41"/>
      <c r="E288" s="41"/>
      <c r="F288" s="41"/>
    </row>
    <row r="289" spans="1:6" x14ac:dyDescent="0.2">
      <c r="A289" s="17" t="s">
        <v>424</v>
      </c>
      <c r="B289" s="42" t="s">
        <v>425</v>
      </c>
      <c r="C289" s="85">
        <f>ROW(B39)</f>
        <v>39</v>
      </c>
      <c r="E289" s="41"/>
    </row>
    <row r="290" spans="1:6" x14ac:dyDescent="0.2">
      <c r="A290" s="17" t="s">
        <v>426</v>
      </c>
      <c r="B290" s="42" t="s">
        <v>427</v>
      </c>
      <c r="C290" s="79">
        <f>C30</f>
        <v>0</v>
      </c>
      <c r="F290" s="87"/>
    </row>
    <row r="291" spans="1:6" x14ac:dyDescent="0.2">
      <c r="A291" s="17" t="s">
        <v>428</v>
      </c>
      <c r="B291" s="42" t="s">
        <v>429</v>
      </c>
      <c r="C291" s="85" t="s">
        <v>430</v>
      </c>
      <c r="D291" s="85" t="s">
        <v>431</v>
      </c>
      <c r="E291" s="41"/>
    </row>
    <row r="292" spans="1:6" x14ac:dyDescent="0.2">
      <c r="A292" s="17" t="s">
        <v>432</v>
      </c>
      <c r="B292" s="42" t="s">
        <v>433</v>
      </c>
      <c r="C292" s="85">
        <f>ROW(B52)</f>
        <v>52</v>
      </c>
      <c r="F292" s="87"/>
    </row>
    <row r="293" spans="1:6" x14ac:dyDescent="0.25">
      <c r="A293" s="17" t="s">
        <v>434</v>
      </c>
      <c r="B293" s="42" t="s">
        <v>435</v>
      </c>
      <c r="C293" s="88" t="s">
        <v>436</v>
      </c>
      <c r="D293" s="85" t="s">
        <v>437</v>
      </c>
      <c r="E293" s="85" t="s">
        <v>431</v>
      </c>
      <c r="F293" s="85" t="s">
        <v>431</v>
      </c>
    </row>
    <row r="294" spans="1:6" x14ac:dyDescent="0.25">
      <c r="A294" s="17" t="s">
        <v>438</v>
      </c>
      <c r="B294" s="42" t="s">
        <v>439</v>
      </c>
      <c r="C294" s="88" t="s">
        <v>440</v>
      </c>
    </row>
    <row r="295" spans="1:6" x14ac:dyDescent="0.2">
      <c r="A295" s="17" t="s">
        <v>441</v>
      </c>
      <c r="B295" s="42" t="s">
        <v>442</v>
      </c>
      <c r="C295" s="85" t="s">
        <v>443</v>
      </c>
      <c r="D295" s="85" t="s">
        <v>431</v>
      </c>
      <c r="E295" s="85" t="s">
        <v>431</v>
      </c>
    </row>
    <row r="296" spans="1:6" x14ac:dyDescent="0.2">
      <c r="A296" s="17" t="s">
        <v>444</v>
      </c>
      <c r="B296" s="42" t="s">
        <v>445</v>
      </c>
      <c r="C296" s="85">
        <f>ROW(B111)</f>
        <v>111</v>
      </c>
      <c r="E296" s="87"/>
    </row>
    <row r="297" spans="1:6" x14ac:dyDescent="0.2">
      <c r="A297" s="17" t="s">
        <v>446</v>
      </c>
      <c r="B297" s="42" t="s">
        <v>447</v>
      </c>
      <c r="C297" s="85">
        <f>ROW(B163)</f>
        <v>163</v>
      </c>
      <c r="E297" s="87"/>
    </row>
    <row r="298" spans="1:6" x14ac:dyDescent="0.2">
      <c r="A298" s="17" t="s">
        <v>448</v>
      </c>
      <c r="B298" s="42" t="s">
        <v>449</v>
      </c>
      <c r="C298" s="85">
        <f>ROW(B137)</f>
        <v>137</v>
      </c>
      <c r="E298" s="87"/>
    </row>
    <row r="299" spans="1:6" x14ac:dyDescent="0.2">
      <c r="A299" s="17" t="s">
        <v>450</v>
      </c>
      <c r="B299" s="42" t="s">
        <v>451</v>
      </c>
      <c r="C299" s="19"/>
    </row>
    <row r="300" spans="1:6" x14ac:dyDescent="0.2">
      <c r="A300" s="17" t="s">
        <v>452</v>
      </c>
      <c r="B300" s="42" t="s">
        <v>453</v>
      </c>
      <c r="C300" s="85" t="s">
        <v>454</v>
      </c>
      <c r="D300" s="85" t="s">
        <v>455</v>
      </c>
      <c r="E300" s="85" t="s">
        <v>456</v>
      </c>
    </row>
    <row r="301" spans="1:6" x14ac:dyDescent="0.2">
      <c r="A301" s="17" t="s">
        <v>457</v>
      </c>
      <c r="B301" s="42" t="s">
        <v>458</v>
      </c>
      <c r="C301" s="85" t="s">
        <v>459</v>
      </c>
    </row>
    <row r="302" spans="1:6" x14ac:dyDescent="0.2">
      <c r="A302" s="17" t="s">
        <v>460</v>
      </c>
      <c r="B302" s="42" t="s">
        <v>461</v>
      </c>
      <c r="C302" s="85" t="s">
        <v>462</v>
      </c>
    </row>
    <row r="303" spans="1:6" x14ac:dyDescent="0.2">
      <c r="A303" s="17" t="s">
        <v>464</v>
      </c>
      <c r="B303" s="42" t="s">
        <v>465</v>
      </c>
      <c r="C303" s="85">
        <f>ROW(B65)</f>
        <v>65</v>
      </c>
    </row>
    <row r="304" spans="1:6" x14ac:dyDescent="0.2">
      <c r="A304" s="17" t="s">
        <v>466</v>
      </c>
      <c r="B304" s="42" t="s">
        <v>467</v>
      </c>
      <c r="C304" s="85">
        <f>ROW(B88)</f>
        <v>88</v>
      </c>
    </row>
    <row r="305" spans="1:6" x14ac:dyDescent="0.2">
      <c r="A305" s="17" t="s">
        <v>468</v>
      </c>
      <c r="B305" s="42" t="s">
        <v>469</v>
      </c>
      <c r="C305" s="85" t="s">
        <v>470</v>
      </c>
    </row>
    <row r="306" spans="1:6" x14ac:dyDescent="0.2">
      <c r="A306" s="17" t="s">
        <v>471</v>
      </c>
      <c r="B306" s="42" t="s">
        <v>472</v>
      </c>
      <c r="C306" s="85">
        <v>44</v>
      </c>
    </row>
    <row r="307" spans="1:6" x14ac:dyDescent="0.2">
      <c r="A307" s="17" t="s">
        <v>473</v>
      </c>
      <c r="B307" s="42" t="s">
        <v>474</v>
      </c>
      <c r="C307" s="85" t="s">
        <v>475</v>
      </c>
      <c r="D307" s="85" t="s">
        <v>431</v>
      </c>
      <c r="E307" s="85" t="s">
        <v>431</v>
      </c>
    </row>
    <row r="308" spans="1:6" x14ac:dyDescent="0.2">
      <c r="A308" s="17" t="s">
        <v>476</v>
      </c>
      <c r="B308" s="23"/>
    </row>
    <row r="309" spans="1:6" x14ac:dyDescent="0.2">
      <c r="A309" s="17" t="s">
        <v>477</v>
      </c>
    </row>
    <row r="310" spans="1:6" x14ac:dyDescent="0.2">
      <c r="A310" s="17" t="s">
        <v>478</v>
      </c>
    </row>
    <row r="311" spans="1:6" ht="37.5" x14ac:dyDescent="0.2">
      <c r="A311" s="15"/>
      <c r="B311" s="14" t="s">
        <v>10</v>
      </c>
      <c r="C311" s="15"/>
      <c r="D311" s="15"/>
      <c r="E311" s="15"/>
      <c r="F311" s="16"/>
    </row>
    <row r="312" spans="1:6" x14ac:dyDescent="0.2">
      <c r="A312" s="17" t="s">
        <v>479</v>
      </c>
      <c r="B312" s="34" t="s">
        <v>480</v>
      </c>
      <c r="C312" s="6" t="s">
        <v>29</v>
      </c>
    </row>
    <row r="313" spans="1:6" x14ac:dyDescent="0.2">
      <c r="A313" s="17" t="s">
        <v>481</v>
      </c>
      <c r="B313" s="34" t="s">
        <v>482</v>
      </c>
      <c r="C313" s="6" t="s">
        <v>29</v>
      </c>
    </row>
    <row r="314" spans="1:6" x14ac:dyDescent="0.2">
      <c r="A314" s="17" t="s">
        <v>483</v>
      </c>
      <c r="B314" s="34" t="s">
        <v>484</v>
      </c>
      <c r="C314" s="6" t="s">
        <v>29</v>
      </c>
    </row>
    <row r="315" spans="1:6" x14ac:dyDescent="0.2">
      <c r="A315" s="17" t="s">
        <v>485</v>
      </c>
      <c r="B315" s="35"/>
      <c r="C315" s="86"/>
    </row>
    <row r="316" spans="1:6" x14ac:dyDescent="0.2">
      <c r="A316" s="17" t="s">
        <v>486</v>
      </c>
      <c r="B316" s="35"/>
      <c r="C316" s="86"/>
    </row>
    <row r="317" spans="1:6" x14ac:dyDescent="0.2">
      <c r="A317" s="17" t="s">
        <v>487</v>
      </c>
      <c r="B317" s="35"/>
      <c r="C317" s="86"/>
    </row>
    <row r="318" spans="1:6" x14ac:dyDescent="0.2">
      <c r="A318" s="17" t="s">
        <v>488</v>
      </c>
      <c r="B318" s="35"/>
      <c r="C318" s="86"/>
    </row>
    <row r="319" spans="1:6" ht="31.5" customHeight="1" x14ac:dyDescent="0.2">
      <c r="A319" s="15"/>
      <c r="B319" s="14" t="s">
        <v>11</v>
      </c>
      <c r="C319" s="15"/>
      <c r="D319" s="15"/>
      <c r="E319" s="15"/>
      <c r="F319" s="16"/>
    </row>
    <row r="320" spans="1:6" x14ac:dyDescent="0.2">
      <c r="A320" s="28"/>
      <c r="B320" s="29" t="s">
        <v>489</v>
      </c>
      <c r="C320" s="28"/>
      <c r="D320" s="28"/>
      <c r="E320" s="31"/>
      <c r="F320" s="31"/>
    </row>
    <row r="321" spans="1:3" x14ac:dyDescent="0.2">
      <c r="A321" s="17" t="s">
        <v>490</v>
      </c>
      <c r="B321" s="42" t="s">
        <v>491</v>
      </c>
      <c r="C321" s="6" t="s">
        <v>29</v>
      </c>
    </row>
    <row r="322" spans="1:3" x14ac:dyDescent="0.2">
      <c r="A322" s="17" t="s">
        <v>492</v>
      </c>
      <c r="B322" s="42" t="s">
        <v>493</v>
      </c>
      <c r="C322" s="6" t="s">
        <v>29</v>
      </c>
    </row>
    <row r="323" spans="1:3" x14ac:dyDescent="0.2">
      <c r="A323" s="17" t="s">
        <v>494</v>
      </c>
      <c r="B323" s="42" t="s">
        <v>495</v>
      </c>
      <c r="C323" s="6" t="s">
        <v>29</v>
      </c>
    </row>
    <row r="324" spans="1:3" x14ac:dyDescent="0.2">
      <c r="A324" s="17" t="s">
        <v>496</v>
      </c>
      <c r="B324" s="42" t="s">
        <v>497</v>
      </c>
      <c r="C324" s="6" t="s">
        <v>29</v>
      </c>
    </row>
    <row r="325" spans="1:3" x14ac:dyDescent="0.2">
      <c r="A325" s="17" t="s">
        <v>498</v>
      </c>
      <c r="B325" s="42" t="s">
        <v>499</v>
      </c>
      <c r="C325" s="6" t="s">
        <v>29</v>
      </c>
    </row>
    <row r="326" spans="1:3" x14ac:dyDescent="0.2">
      <c r="A326" s="17" t="s">
        <v>500</v>
      </c>
      <c r="B326" s="42" t="s">
        <v>501</v>
      </c>
      <c r="C326" s="6" t="s">
        <v>29</v>
      </c>
    </row>
    <row r="327" spans="1:3" x14ac:dyDescent="0.2">
      <c r="A327" s="17" t="s">
        <v>502</v>
      </c>
      <c r="B327" s="42" t="s">
        <v>503</v>
      </c>
      <c r="C327" s="6" t="s">
        <v>29</v>
      </c>
    </row>
    <row r="328" spans="1:3" x14ac:dyDescent="0.2">
      <c r="A328" s="17" t="s">
        <v>504</v>
      </c>
      <c r="B328" s="42" t="s">
        <v>505</v>
      </c>
      <c r="C328" s="6" t="s">
        <v>29</v>
      </c>
    </row>
    <row r="329" spans="1:3" x14ac:dyDescent="0.2">
      <c r="A329" s="17" t="s">
        <v>506</v>
      </c>
      <c r="B329" s="42" t="s">
        <v>507</v>
      </c>
      <c r="C329" s="6" t="s">
        <v>29</v>
      </c>
    </row>
    <row r="330" spans="1:3" x14ac:dyDescent="0.2">
      <c r="A330" s="17" t="s">
        <v>508</v>
      </c>
      <c r="B330" s="50" t="s">
        <v>509</v>
      </c>
    </row>
    <row r="331" spans="1:3" x14ac:dyDescent="0.2">
      <c r="A331" s="17" t="s">
        <v>510</v>
      </c>
      <c r="B331" s="50" t="s">
        <v>509</v>
      </c>
    </row>
    <row r="332" spans="1:3" x14ac:dyDescent="0.2">
      <c r="A332" s="17" t="s">
        <v>511</v>
      </c>
      <c r="B332" s="50" t="s">
        <v>509</v>
      </c>
    </row>
    <row r="333" spans="1:3" x14ac:dyDescent="0.2">
      <c r="A333" s="17" t="s">
        <v>512</v>
      </c>
      <c r="B333" s="50" t="s">
        <v>509</v>
      </c>
    </row>
    <row r="334" spans="1:3" x14ac:dyDescent="0.2">
      <c r="A334" s="17" t="s">
        <v>513</v>
      </c>
      <c r="B334" s="50" t="s">
        <v>509</v>
      </c>
    </row>
    <row r="335" spans="1:3" x14ac:dyDescent="0.2">
      <c r="A335" s="17" t="s">
        <v>514</v>
      </c>
      <c r="B335" s="50" t="s">
        <v>509</v>
      </c>
    </row>
    <row r="336" spans="1:3" x14ac:dyDescent="0.2">
      <c r="A336" s="17" t="s">
        <v>515</v>
      </c>
      <c r="B336" s="50" t="s">
        <v>509</v>
      </c>
    </row>
    <row r="337" spans="1:2" x14ac:dyDescent="0.2">
      <c r="A337" s="17" t="s">
        <v>516</v>
      </c>
      <c r="B337" s="50" t="s">
        <v>509</v>
      </c>
    </row>
    <row r="338" spans="1:2" x14ac:dyDescent="0.2">
      <c r="A338" s="17" t="s">
        <v>517</v>
      </c>
      <c r="B338" s="50" t="s">
        <v>509</v>
      </c>
    </row>
    <row r="339" spans="1:2" x14ac:dyDescent="0.2">
      <c r="A339" s="17" t="s">
        <v>518</v>
      </c>
      <c r="B339" s="50" t="s">
        <v>509</v>
      </c>
    </row>
    <row r="340" spans="1:2" x14ac:dyDescent="0.2">
      <c r="A340" s="17" t="s">
        <v>519</v>
      </c>
      <c r="B340" s="50" t="s">
        <v>509</v>
      </c>
    </row>
    <row r="341" spans="1:2" x14ac:dyDescent="0.2">
      <c r="A341" s="17" t="s">
        <v>520</v>
      </c>
      <c r="B341" s="50" t="s">
        <v>509</v>
      </c>
    </row>
    <row r="342" spans="1:2" x14ac:dyDescent="0.2">
      <c r="A342" s="17" t="s">
        <v>521</v>
      </c>
      <c r="B342" s="50" t="s">
        <v>509</v>
      </c>
    </row>
    <row r="343" spans="1:2" x14ac:dyDescent="0.2">
      <c r="A343" s="17" t="s">
        <v>522</v>
      </c>
      <c r="B343" s="50" t="s">
        <v>509</v>
      </c>
    </row>
    <row r="344" spans="1:2" x14ac:dyDescent="0.2">
      <c r="A344" s="17" t="s">
        <v>523</v>
      </c>
      <c r="B344" s="50" t="s">
        <v>509</v>
      </c>
    </row>
    <row r="345" spans="1:2" x14ac:dyDescent="0.2">
      <c r="A345" s="17" t="s">
        <v>524</v>
      </c>
      <c r="B345" s="50" t="s">
        <v>509</v>
      </c>
    </row>
    <row r="346" spans="1:2" x14ac:dyDescent="0.2">
      <c r="A346" s="17" t="s">
        <v>525</v>
      </c>
      <c r="B346" s="50" t="s">
        <v>509</v>
      </c>
    </row>
    <row r="347" spans="1:2" x14ac:dyDescent="0.2">
      <c r="A347" s="17" t="s">
        <v>526</v>
      </c>
      <c r="B347" s="50" t="s">
        <v>509</v>
      </c>
    </row>
    <row r="348" spans="1:2" x14ac:dyDescent="0.2">
      <c r="A348" s="17" t="s">
        <v>527</v>
      </c>
      <c r="B348" s="50" t="s">
        <v>509</v>
      </c>
    </row>
    <row r="349" spans="1:2" x14ac:dyDescent="0.2">
      <c r="A349" s="17" t="s">
        <v>528</v>
      </c>
      <c r="B349" s="50" t="s">
        <v>509</v>
      </c>
    </row>
    <row r="350" spans="1:2" x14ac:dyDescent="0.2">
      <c r="A350" s="17" t="s">
        <v>529</v>
      </c>
      <c r="B350" s="50" t="s">
        <v>509</v>
      </c>
    </row>
    <row r="351" spans="1:2" x14ac:dyDescent="0.2">
      <c r="A351" s="17" t="s">
        <v>530</v>
      </c>
      <c r="B351" s="50" t="s">
        <v>509</v>
      </c>
    </row>
    <row r="352" spans="1:2" x14ac:dyDescent="0.2">
      <c r="A352" s="17" t="s">
        <v>531</v>
      </c>
      <c r="B352" s="50" t="s">
        <v>509</v>
      </c>
    </row>
    <row r="353" spans="1:2" x14ac:dyDescent="0.2">
      <c r="A353" s="17" t="s">
        <v>532</v>
      </c>
      <c r="B353" s="50" t="s">
        <v>509</v>
      </c>
    </row>
    <row r="354" spans="1:2" x14ac:dyDescent="0.2">
      <c r="A354" s="17" t="s">
        <v>533</v>
      </c>
      <c r="B354" s="50" t="s">
        <v>509</v>
      </c>
    </row>
    <row r="355" spans="1:2" x14ac:dyDescent="0.2">
      <c r="A355" s="17" t="s">
        <v>534</v>
      </c>
      <c r="B355" s="50" t="s">
        <v>509</v>
      </c>
    </row>
    <row r="356" spans="1:2" x14ac:dyDescent="0.2">
      <c r="A356" s="17" t="s">
        <v>535</v>
      </c>
      <c r="B356" s="50" t="s">
        <v>509</v>
      </c>
    </row>
    <row r="357" spans="1:2" x14ac:dyDescent="0.2">
      <c r="A357" s="17" t="s">
        <v>536</v>
      </c>
      <c r="B357" s="50" t="s">
        <v>509</v>
      </c>
    </row>
    <row r="358" spans="1:2" x14ac:dyDescent="0.2">
      <c r="A358" s="17" t="s">
        <v>537</v>
      </c>
      <c r="B358" s="50" t="s">
        <v>509</v>
      </c>
    </row>
    <row r="359" spans="1:2" x14ac:dyDescent="0.2">
      <c r="A359" s="17" t="s">
        <v>538</v>
      </c>
      <c r="B359" s="50" t="s">
        <v>509</v>
      </c>
    </row>
    <row r="360" spans="1:2" x14ac:dyDescent="0.2">
      <c r="A360" s="17" t="s">
        <v>539</v>
      </c>
      <c r="B360" s="50" t="s">
        <v>509</v>
      </c>
    </row>
    <row r="361" spans="1:2" x14ac:dyDescent="0.2">
      <c r="A361" s="17" t="s">
        <v>540</v>
      </c>
      <c r="B361" s="50" t="s">
        <v>509</v>
      </c>
    </row>
    <row r="362" spans="1:2" x14ac:dyDescent="0.2">
      <c r="A362" s="17" t="s">
        <v>541</v>
      </c>
      <c r="B362" s="50" t="s">
        <v>509</v>
      </c>
    </row>
    <row r="363" spans="1:2" x14ac:dyDescent="0.2">
      <c r="A363" s="17" t="s">
        <v>542</v>
      </c>
      <c r="B363" s="50" t="s">
        <v>509</v>
      </c>
    </row>
    <row r="364" spans="1:2" x14ac:dyDescent="0.2">
      <c r="A364" s="17" t="s">
        <v>543</v>
      </c>
      <c r="B364" s="50" t="s">
        <v>509</v>
      </c>
    </row>
    <row r="365" spans="1:2" x14ac:dyDescent="0.2">
      <c r="A365" s="17" t="s">
        <v>544</v>
      </c>
      <c r="B365" s="50" t="s">
        <v>509</v>
      </c>
    </row>
    <row r="366" spans="1:2" x14ac:dyDescent="0.2">
      <c r="A366" s="17"/>
    </row>
    <row r="369" spans="1:6" ht="14.25" x14ac:dyDescent="0.2">
      <c r="A369" s="21"/>
      <c r="B369" s="21"/>
      <c r="C369" s="21"/>
      <c r="D369" s="21"/>
      <c r="E369" s="21"/>
      <c r="F369" s="21"/>
    </row>
    <row r="370" spans="1:6" ht="14.25" x14ac:dyDescent="0.2">
      <c r="A370" s="21"/>
      <c r="B370" s="21"/>
      <c r="C370" s="21"/>
      <c r="D370" s="21"/>
      <c r="E370" s="21"/>
      <c r="F370" s="21"/>
    </row>
    <row r="371" spans="1:6" ht="14.25" x14ac:dyDescent="0.2">
      <c r="A371" s="21"/>
      <c r="B371" s="21"/>
      <c r="C371" s="21"/>
      <c r="D371" s="21"/>
      <c r="E371" s="21"/>
      <c r="F371" s="21"/>
    </row>
    <row r="372" spans="1:6" ht="14.25" x14ac:dyDescent="0.2">
      <c r="A372" s="21"/>
      <c r="B372" s="21"/>
      <c r="C372" s="21"/>
      <c r="D372" s="21"/>
      <c r="E372" s="21"/>
      <c r="F372" s="21"/>
    </row>
    <row r="373" spans="1:6" ht="14.25" x14ac:dyDescent="0.2">
      <c r="A373" s="21"/>
      <c r="B373" s="21"/>
      <c r="C373" s="21"/>
      <c r="D373" s="21"/>
      <c r="E373" s="21"/>
      <c r="F373" s="21"/>
    </row>
    <row r="374" spans="1:6" ht="14.25" x14ac:dyDescent="0.2">
      <c r="A374" s="21"/>
      <c r="B374" s="21"/>
      <c r="C374" s="21"/>
      <c r="D374" s="21"/>
      <c r="E374" s="21"/>
      <c r="F374" s="21"/>
    </row>
    <row r="375" spans="1:6" ht="14.25" x14ac:dyDescent="0.2">
      <c r="A375" s="21"/>
      <c r="B375" s="21"/>
      <c r="C375" s="21"/>
      <c r="D375" s="21"/>
      <c r="E375" s="21"/>
      <c r="F375" s="21"/>
    </row>
    <row r="376" spans="1:6" ht="14.25" x14ac:dyDescent="0.2">
      <c r="A376" s="21"/>
      <c r="B376" s="21"/>
      <c r="C376" s="21"/>
      <c r="D376" s="21"/>
      <c r="E376" s="21"/>
      <c r="F376" s="21"/>
    </row>
    <row r="377" spans="1:6" ht="14.25" x14ac:dyDescent="0.2">
      <c r="A377" s="21"/>
      <c r="B377" s="21"/>
      <c r="C377" s="21"/>
      <c r="D377" s="21"/>
      <c r="E377" s="21"/>
      <c r="F377" s="21"/>
    </row>
    <row r="378" spans="1:6" ht="14.25" x14ac:dyDescent="0.2">
      <c r="A378" s="21"/>
      <c r="B378" s="21"/>
      <c r="C378" s="21"/>
      <c r="D378" s="21"/>
      <c r="E378" s="21"/>
      <c r="F378" s="21"/>
    </row>
    <row r="379" spans="1:6" ht="14.25" x14ac:dyDescent="0.2">
      <c r="A379" s="21"/>
      <c r="B379" s="21"/>
      <c r="C379" s="21"/>
      <c r="D379" s="21"/>
      <c r="E379" s="21"/>
      <c r="F379" s="21"/>
    </row>
    <row r="380" spans="1:6" ht="14.25" x14ac:dyDescent="0.2">
      <c r="A380" s="21"/>
      <c r="B380" s="21"/>
      <c r="C380" s="21"/>
      <c r="D380" s="21"/>
      <c r="E380" s="21"/>
      <c r="F380" s="21"/>
    </row>
    <row r="381" spans="1:6" ht="14.25" x14ac:dyDescent="0.2">
      <c r="A381" s="21"/>
      <c r="B381" s="21"/>
      <c r="C381" s="21"/>
      <c r="D381" s="21"/>
      <c r="E381" s="21"/>
      <c r="F381" s="21"/>
    </row>
    <row r="382" spans="1:6" ht="14.25" x14ac:dyDescent="0.2">
      <c r="A382" s="21"/>
      <c r="B382" s="21"/>
      <c r="C382" s="21"/>
      <c r="D382" s="21"/>
      <c r="E382" s="21"/>
      <c r="F382" s="21"/>
    </row>
    <row r="383" spans="1:6" ht="14.25" x14ac:dyDescent="0.2">
      <c r="A383" s="21"/>
      <c r="B383" s="21"/>
      <c r="C383" s="21"/>
      <c r="D383" s="21"/>
      <c r="E383" s="21"/>
      <c r="F383" s="21"/>
    </row>
    <row r="384" spans="1:6" ht="14.25" x14ac:dyDescent="0.2">
      <c r="A384" s="21"/>
      <c r="B384" s="21"/>
      <c r="C384" s="21"/>
      <c r="D384" s="21"/>
      <c r="E384" s="21"/>
      <c r="F384" s="21"/>
    </row>
    <row r="385" spans="1:6" ht="14.25" x14ac:dyDescent="0.2">
      <c r="A385" s="21"/>
      <c r="B385" s="21"/>
      <c r="C385" s="21"/>
      <c r="D385" s="21"/>
      <c r="E385" s="21"/>
      <c r="F385" s="21"/>
    </row>
    <row r="386" spans="1:6" ht="14.25" x14ac:dyDescent="0.2">
      <c r="A386" s="21"/>
      <c r="B386" s="21"/>
      <c r="C386" s="21"/>
      <c r="D386" s="21"/>
      <c r="E386" s="21"/>
      <c r="F386" s="21"/>
    </row>
    <row r="387" spans="1:6" ht="14.25" x14ac:dyDescent="0.2">
      <c r="A387" s="21"/>
      <c r="B387" s="21"/>
      <c r="C387" s="21"/>
      <c r="D387" s="21"/>
      <c r="E387" s="21"/>
      <c r="F387" s="21"/>
    </row>
    <row r="388" spans="1:6" ht="14.25" x14ac:dyDescent="0.2">
      <c r="A388" s="21"/>
      <c r="B388" s="21"/>
      <c r="C388" s="21"/>
      <c r="D388" s="21"/>
      <c r="E388" s="21"/>
      <c r="F388" s="21"/>
    </row>
    <row r="389" spans="1:6" ht="14.25" x14ac:dyDescent="0.2">
      <c r="A389" s="21"/>
      <c r="B389" s="21"/>
      <c r="C389" s="21"/>
      <c r="D389" s="21"/>
      <c r="E389" s="21"/>
      <c r="F389" s="21"/>
    </row>
    <row r="390" spans="1:6" ht="14.25" x14ac:dyDescent="0.2">
      <c r="A390" s="21"/>
      <c r="B390" s="21"/>
      <c r="C390" s="21"/>
      <c r="D390" s="21"/>
      <c r="E390" s="21"/>
      <c r="F390" s="21"/>
    </row>
    <row r="391" spans="1:6" ht="14.25" x14ac:dyDescent="0.2">
      <c r="A391" s="21"/>
      <c r="B391" s="21"/>
      <c r="C391" s="21"/>
      <c r="D391" s="21"/>
      <c r="E391" s="21"/>
      <c r="F391" s="21"/>
    </row>
    <row r="392" spans="1:6" ht="14.25" x14ac:dyDescent="0.2">
      <c r="A392" s="21"/>
      <c r="B392" s="21"/>
      <c r="C392" s="21"/>
      <c r="D392" s="21"/>
      <c r="E392" s="21"/>
      <c r="F392" s="21"/>
    </row>
    <row r="393" spans="1:6" ht="14.25" x14ac:dyDescent="0.2">
      <c r="A393" s="21"/>
      <c r="B393" s="21"/>
      <c r="C393" s="21"/>
      <c r="D393" s="21"/>
      <c r="E393" s="21"/>
      <c r="F393" s="21"/>
    </row>
    <row r="394" spans="1:6" ht="14.25" x14ac:dyDescent="0.2">
      <c r="A394" s="21"/>
      <c r="B394" s="21"/>
      <c r="C394" s="21"/>
      <c r="D394" s="21"/>
      <c r="E394" s="21"/>
      <c r="F394" s="21"/>
    </row>
    <row r="395" spans="1:6" ht="14.25" x14ac:dyDescent="0.2">
      <c r="A395" s="21"/>
      <c r="B395" s="21"/>
      <c r="C395" s="21"/>
      <c r="D395" s="21"/>
      <c r="E395" s="21"/>
      <c r="F395" s="21"/>
    </row>
    <row r="396" spans="1:6" ht="14.25" x14ac:dyDescent="0.2">
      <c r="A396" s="21"/>
      <c r="B396" s="21"/>
      <c r="C396" s="21"/>
      <c r="D396" s="21"/>
      <c r="E396" s="21"/>
      <c r="F396" s="21"/>
    </row>
    <row r="397" spans="1:6" ht="14.25" x14ac:dyDescent="0.2">
      <c r="A397" s="21"/>
      <c r="B397" s="21"/>
      <c r="C397" s="21"/>
      <c r="D397" s="21"/>
      <c r="E397" s="21"/>
      <c r="F397" s="21"/>
    </row>
    <row r="398" spans="1:6" ht="14.25" x14ac:dyDescent="0.2">
      <c r="A398" s="21"/>
      <c r="B398" s="21"/>
      <c r="C398" s="21"/>
      <c r="D398" s="21"/>
      <c r="E398" s="21"/>
      <c r="F398" s="21"/>
    </row>
    <row r="399" spans="1:6" ht="14.25" x14ac:dyDescent="0.2">
      <c r="A399" s="21"/>
      <c r="B399" s="21"/>
      <c r="C399" s="21"/>
      <c r="D399" s="21"/>
      <c r="E399" s="21"/>
      <c r="F399" s="21"/>
    </row>
    <row r="400" spans="1:6" ht="14.25" x14ac:dyDescent="0.2">
      <c r="A400" s="21"/>
      <c r="B400" s="21"/>
      <c r="C400" s="21"/>
      <c r="D400" s="21"/>
      <c r="E400" s="21"/>
      <c r="F400" s="21"/>
    </row>
    <row r="401" spans="1:6" ht="14.25" x14ac:dyDescent="0.2">
      <c r="A401" s="21"/>
      <c r="B401" s="21"/>
      <c r="C401" s="21"/>
      <c r="D401" s="21"/>
      <c r="E401" s="21"/>
      <c r="F401" s="21"/>
    </row>
    <row r="402" spans="1:6" ht="14.25" x14ac:dyDescent="0.2">
      <c r="A402" s="21"/>
      <c r="B402" s="21"/>
      <c r="C402" s="21"/>
      <c r="D402" s="21"/>
      <c r="E402" s="21"/>
      <c r="F402" s="21"/>
    </row>
    <row r="403" spans="1:6" ht="14.25" x14ac:dyDescent="0.2">
      <c r="A403" s="21"/>
      <c r="B403" s="21"/>
      <c r="C403" s="21"/>
      <c r="D403" s="21"/>
      <c r="E403" s="21"/>
      <c r="F403" s="21"/>
    </row>
    <row r="404" spans="1:6" ht="14.25" x14ac:dyDescent="0.2">
      <c r="A404" s="21"/>
      <c r="B404" s="21"/>
      <c r="C404" s="21"/>
      <c r="D404" s="21"/>
      <c r="E404" s="21"/>
      <c r="F404" s="21"/>
    </row>
    <row r="405" spans="1:6" ht="14.25" x14ac:dyDescent="0.2">
      <c r="A405" s="21"/>
      <c r="B405" s="21"/>
      <c r="C405" s="21"/>
      <c r="D405" s="21"/>
      <c r="E405" s="21"/>
      <c r="F405" s="21"/>
    </row>
    <row r="406" spans="1:6" ht="14.25" x14ac:dyDescent="0.2">
      <c r="A406" s="21"/>
      <c r="B406" s="21"/>
      <c r="C406" s="21"/>
      <c r="D406" s="21"/>
      <c r="E406" s="21"/>
      <c r="F406" s="21"/>
    </row>
    <row r="407" spans="1:6" ht="14.25" x14ac:dyDescent="0.2">
      <c r="A407" s="21"/>
      <c r="B407" s="21"/>
      <c r="C407" s="21"/>
      <c r="D407" s="21"/>
      <c r="E407" s="21"/>
      <c r="F407" s="21"/>
    </row>
    <row r="408" spans="1:6" ht="14.25" x14ac:dyDescent="0.2">
      <c r="A408" s="21"/>
      <c r="B408" s="21"/>
      <c r="C408" s="21"/>
      <c r="D408" s="21"/>
      <c r="E408" s="21"/>
      <c r="F408" s="21"/>
    </row>
    <row r="409" spans="1:6" ht="14.25" x14ac:dyDescent="0.2">
      <c r="A409" s="21"/>
      <c r="B409" s="21"/>
      <c r="C409" s="21"/>
      <c r="D409" s="21"/>
      <c r="E409" s="21"/>
      <c r="F409" s="21"/>
    </row>
    <row r="410" spans="1:6" ht="14.25" x14ac:dyDescent="0.2">
      <c r="A410" s="21"/>
      <c r="B410" s="21"/>
      <c r="C410" s="21"/>
      <c r="D410" s="21"/>
      <c r="E410" s="21"/>
      <c r="F410" s="21"/>
    </row>
    <row r="411" spans="1:6" ht="14.25" x14ac:dyDescent="0.2">
      <c r="A411" s="21"/>
      <c r="B411" s="21"/>
      <c r="C411" s="21"/>
      <c r="D411" s="21"/>
      <c r="E411" s="21"/>
      <c r="F411" s="21"/>
    </row>
    <row r="412" spans="1:6" ht="14.25" x14ac:dyDescent="0.2">
      <c r="A412" s="21"/>
      <c r="B412" s="21"/>
      <c r="C412" s="21"/>
      <c r="D412" s="21"/>
      <c r="E412" s="21"/>
      <c r="F412" s="21"/>
    </row>
    <row r="413" spans="1:6" ht="14.25" x14ac:dyDescent="0.2">
      <c r="A413" s="21"/>
      <c r="B413" s="21"/>
      <c r="C413" s="21"/>
      <c r="D413" s="21"/>
      <c r="E413" s="21"/>
      <c r="F413" s="21"/>
    </row>
  </sheetData>
  <protectedRanges>
    <protectedRange sqref="B315:D318 E313:F318 D313:D314" name="Range12_1"/>
    <protectedRange sqref="C240:C244 B221:C227 C229 C231:C238 B234:B238 C217:C219 B243:B284 C246:C284 B210:C215 F209:F215 E210:E215 C193:C208" name="Range10_1"/>
    <protectedRange sqref="B168:D172 E168:F172 D138 C164:D166" name="Range8_1"/>
    <protectedRange sqref="C89:D89 C93:D99 B101:D110 E101:F110 C112:D130 C147:D147 B132:D136" name="Range6_1"/>
    <protectedRange sqref="B20:B25" name="Basic Facts 2_1"/>
    <protectedRange sqref="C14:C25" name="Basic facts_1"/>
    <protectedRange sqref="C29:C30 C27 B31:C35 C38:C39" name="Regulatory Sumary_1"/>
    <protectedRange sqref="C3 C29:C30 C45:C51 D46:D51 C53:D57 B59:D64 E53:F57 E59:F64 C66:D66 C70:D76 B78:D87 E66:F76 E78:F87 C93:D99 B40:B43 C27 B31:C35 B20:C25 C38:C43 C14:C19 B49:B51 E45:F51" name="HTT General_1"/>
    <protectedRange sqref="C139:D146 C138 B158:D162 C148:D156" name="Range7_1"/>
    <protectedRange sqref="C174:C178 B180:D191 E180:F191" name="Range9_1"/>
    <protectedRange sqref="C312:C314 B321:F365" name="Range11_1"/>
    <protectedRange sqref="C45:C51 E45:F45 B49:B51 D46:F51" name="Range13_1"/>
  </protectedRanges>
  <dataValidations disablePrompts="1" count="2">
    <dataValidation type="list" allowBlank="1" showInputMessage="1" showErrorMessage="1" sqref="C299" xr:uid="{D33FEC41-3792-41CD-B6EB-3A2CDAB8DE8F}">
      <formula1>L299:L302</formula1>
    </dataValidation>
    <dataValidation type="list" allowBlank="1" showInputMessage="1" showErrorMessage="1" sqref="C28" xr:uid="{F328E0B3-B7DA-470B-8A7B-0F175029C200}">
      <formula1>$V$28:$V$30</formula1>
    </dataValidation>
  </dataValidations>
  <hyperlinks>
    <hyperlink ref="B6" location="Sheet1!B13" display="1. Basic Facts" xr:uid="{C662E365-5545-47D0-9FC9-CBA5171EA8EA}"/>
    <hyperlink ref="B7" location="Sheet1!B26" display="2. Regulatory Summary" xr:uid="{4619C3E9-D213-4174-BE63-2240027B47BD}"/>
    <hyperlink ref="B8" location="Sheet1!B36" display="3. General Cover Pool / Covered Bond Information" xr:uid="{3CB01950-77DA-41F8-BCD6-27D0EFF884DF}"/>
    <hyperlink ref="B9" location="Sheet1!B285" display="4. Compliance Art 14 CBD Check Table" xr:uid="{1DF985B1-59E0-4BBD-96C2-D45EE7208E7A}"/>
    <hyperlink ref="B11" location="Sheet1!B319" display="6. Other relevant information" xr:uid="{ACA69DEE-8F46-4B5A-B8FC-0353577DF497}"/>
    <hyperlink ref="C289" location="'A. HTT General'!A39" display="'A. HTT General'!A39" xr:uid="{90114346-02AC-4EAD-BE4F-4C2F3B046FB8}"/>
    <hyperlink ref="C291" location="'B1. HTT Mortgage Assets'!B43" display="'B1. HTT Mortgage Assets'!B43" xr:uid="{0049D5FF-221D-4F2E-B127-F4F1FD23B7F7}"/>
    <hyperlink ref="D291" location="'B2. HTT Public Sector Assets'!B48" display="'B2. HTT Public Sector Assets'!B48" xr:uid="{163FB9E8-0262-4199-A8B1-23399F47893B}"/>
    <hyperlink ref="C292" location="'A. HTT General'!A52" display="'A. HTT General'!A52" xr:uid="{570B3753-37A6-48D8-A495-A8A3742A74E5}"/>
    <hyperlink ref="C297" location="'A. HTT General'!B163" display="'A. HTT General'!B163" xr:uid="{5ED0E91D-9F3E-4BB1-A605-71AFD3E36A0A}"/>
    <hyperlink ref="C298" location="'A. HTT General'!B137" display="'A. HTT General'!B137" xr:uid="{B4224E9E-288C-4D3C-80A0-749506D12E17}"/>
    <hyperlink ref="C302" location="'C. HTT Harmonised Glossary'!B18" display="'C. HTT Harmonised Glossary'!B18" xr:uid="{0E0A44FA-CD1C-4B92-A19A-40B91C8651D2}"/>
    <hyperlink ref="C303" location="'A. HTT General'!B65" display="'A. HTT General'!B65" xr:uid="{2A3098BB-C8D8-4834-8929-042A24018C6D}"/>
    <hyperlink ref="C304" location="'A. HTT General'!B88" display="'A. HTT General'!B88" xr:uid="{F880FC60-54D5-4CB5-B1B7-EB79EED4D7F2}"/>
    <hyperlink ref="C307" location="'B1. HTT Mortgage Assets'!B179" display="'B1. HTT Mortgage Assets'!B179" xr:uid="{FE0BB651-BA6C-46A5-B320-E13F44A3E664}"/>
    <hyperlink ref="D307" location="'B2. HTT Public Sector Assets'!B166" display="'B2. HTT Public Sector Assets'!B166" xr:uid="{8836C367-990D-4B80-B634-CAFDB62C800E}"/>
    <hyperlink ref="B27" location="Sheet1!A1" display="Basel Compliance, subject to national jurisdiction (Y/N)" xr:uid="{260C6071-11BE-4C55-B20E-F0270E30208D}"/>
    <hyperlink ref="B29" display="CRR Compliance (Y/N)" xr:uid="{38120947-4FA7-40DD-8333-965F37BE5D43}"/>
    <hyperlink ref="B30" display="LCR status" xr:uid="{4CD08549-65FA-4FD7-9158-52F69D37DCD3}"/>
    <hyperlink ref="B10" location="Sheet1!B311" display="5. References to Capital Requirements Regulation (CRR) 129(1)" xr:uid="{DF441C27-DB25-4715-810D-15E8432A4781}"/>
    <hyperlink ref="D293" location="'B1. HTT Mortgage Assets'!B424" display="'B1. HTT Mortgage Assets'!B424" xr:uid="{B4EFF3CF-1BAF-43D7-8782-FD5E9E339539}"/>
    <hyperlink ref="C293" location="'B1. HTT Mortgage Assets'!B186" display="'B1. HTT Mortgage Assets'!B186" xr:uid="{3C94C3BB-12C0-4C0C-8C88-62B072862F8E}"/>
    <hyperlink ref="C288" location="'A. HTT General'!A38" display="'A. HTT General'!A38" xr:uid="{46733DB2-2BBE-4226-B9ED-CE87FDB51110}"/>
    <hyperlink ref="C296" location="'A. HTT General'!B111" display="'A. HTT General'!B111" xr:uid="{4D803F76-73F1-442A-9F04-655C17A81F2C}"/>
    <hyperlink ref="D295" location="'B2. HTT Public Sector Assets'!B129" display="'B2. HTT Public Sector Assets'!B129" xr:uid="{211B2CF1-6B5D-4F87-883E-A130C890C29D}"/>
    <hyperlink ref="C295" location="'B1. HTT Mortgage Assets'!B149" display="'B1. HTT Mortgage Assets'!B149" xr:uid="{D8F8F724-B485-48B5-9C00-5BD7951B7116}"/>
    <hyperlink ref="C294" location="'C. HTT Harmonised Glossary'!B20" display="link to Glossary HG.1.15" xr:uid="{E77421AD-2877-4654-A419-1779236392D1}"/>
    <hyperlink ref="C306" location="'A. HTT General'!B44" display="'A. HTT General'!B44" xr:uid="{C2216DA4-B69B-4A66-931E-F7C1F55F9AA3}"/>
    <hyperlink ref="C300" location="'B1. HTT Mortgage Assets'!B215" display="215 LTV residential mortgage" xr:uid="{F146E3B8-1C2F-49EC-892A-8228F6D2FF7B}"/>
    <hyperlink ref="D300" location="'B1. HTT Mortgage Assets'!B453" display="441 LTV Commercial Mortgage" xr:uid="{B971CF76-30FA-4EFE-B808-322578479284}"/>
    <hyperlink ref="C301" location="'A. HTT General'!B230" display="230 Derivatives and Swaps" xr:uid="{180E9CA8-E73B-470C-91C5-A51C632E1C10}"/>
    <hyperlink ref="B28" location="Sheet1!A1" display="CBD Compliance" xr:uid="{73874340-2E0A-48D5-87ED-5BAF371408A1}"/>
    <hyperlink ref="E293" location="'B2. HTT Public Sector Assets'!A18" display="'B2. HTT Public Sector Assets'!A18" xr:uid="{6E2904ED-12F9-4619-8F75-C11D63C2C4CF}"/>
    <hyperlink ref="F293" location="'B3. HTT Shipping Assets'!B116" display="'B3. HTT Shipping Assets'!B116" xr:uid="{9C1293FF-BDD1-402C-A05D-AD6C5A47BA7E}"/>
    <hyperlink ref="E295" location="'B3. HTT Shipping Assets'!B80" display="'B3. HTT Shipping Assets'!B80" xr:uid="{9A6B727B-81D5-427E-8DE6-DAC5A7CEADB3}"/>
    <hyperlink ref="C305" location="'C. HTT Harmonised Glossary'!B12" display="link to Glossary HG 1.7" xr:uid="{0FDBC6AF-B61D-4B02-96B3-34D8AD8D717A}"/>
    <hyperlink ref="E307" location="'B3. HTT Shipping Assets'!B110" display="'B3. HTT Shipping Assets'!B110" xr:uid="{73F0DE50-3638-483D-B3DC-34598E0747DA}"/>
    <hyperlink ref="B44" location="'C. HTT Harmonised Glossary'!B6" display="2. Over-collateralisation (OC) " xr:uid="{4935F2C9-97EE-4410-8287-7C68863595F6}"/>
    <hyperlink ref="E300" location="'B2. HTT Public Sector Assets'!B147" display="147 for Public Sector Asset - type of debtor" xr:uid="{C949BE01-6351-454E-A146-984E33D0FDFC}"/>
    <hyperlink ref="C244" location="'F1. Sustainable M data'!A1" display="F1. Tab" xr:uid="{2C45F33E-4EA0-4131-BA22-196629475123}"/>
    <hyperlink ref="D244" location="'F2. Sustainable PS data'!A1" display="F2. Tab" xr:uid="{8392A3EA-9571-4E17-BF0A-23D884670E69}"/>
    <hyperlink ref="C17" display="https://www.leumi.co.il/en/Investor-Relations" xr:uid="{098810B4-B623-4807-9AA2-996875CAE1FF}"/>
    <hyperlink ref="C20" r:id="rId1" xr:uid="{A0993C4C-4F71-471E-8B53-414C261FFFA8}"/>
  </hyperlinks>
  <pageMargins left="0.7" right="0.7" top="0.75" bottom="0.75" header="0.3" footer="0.3"/>
  <legacy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E7B9-9F14-4D1C-BA2D-4B606764C418}">
  <sheetPr>
    <tabColor rgb="FFE36E00"/>
  </sheetPr>
  <dimension ref="A1:AZ10000"/>
  <sheetViews>
    <sheetView topLeftCell="A25" zoomScale="80" zoomScaleNormal="80" workbookViewId="0">
      <selection activeCell="F12" sqref="F12"/>
    </sheetView>
  </sheetViews>
  <sheetFormatPr defaultColWidth="0" defaultRowHeight="15" zeroHeight="1" outlineLevelRow="1" x14ac:dyDescent="0.2"/>
  <cols>
    <col min="1" max="1" width="13.875" style="6" customWidth="1"/>
    <col min="2" max="2" width="62.875" style="6" customWidth="1"/>
    <col min="3" max="3" width="41" style="6" customWidth="1"/>
    <col min="4" max="4" width="40.875" style="6" customWidth="1"/>
    <col min="5" max="5" width="41.625" style="6" customWidth="1"/>
    <col min="6" max="6" width="41.625" style="3" customWidth="1"/>
    <col min="7" max="7" width="8.875" style="21" hidden="1" customWidth="1"/>
    <col min="8" max="52" width="0" style="21" hidden="1" customWidth="1"/>
    <col min="53" max="16384" width="8.875" style="21" hidden="1"/>
  </cols>
  <sheetData>
    <row r="1" spans="1:6" ht="31.5" x14ac:dyDescent="0.2">
      <c r="A1" s="1" t="s">
        <v>545</v>
      </c>
      <c r="B1" s="1"/>
      <c r="C1" s="3"/>
      <c r="D1" s="3"/>
      <c r="E1" s="4" t="s">
        <v>1</v>
      </c>
    </row>
    <row r="2" spans="1:6" ht="15.75" thickBot="1" x14ac:dyDescent="0.25">
      <c r="A2" s="3"/>
      <c r="B2" s="3"/>
      <c r="C2" s="3"/>
      <c r="D2" s="3"/>
      <c r="E2" s="3"/>
    </row>
    <row r="3" spans="1:6" ht="19.5" thickBot="1" x14ac:dyDescent="0.25">
      <c r="A3" s="7"/>
      <c r="B3" s="8" t="s">
        <v>2</v>
      </c>
      <c r="C3" s="9" t="s">
        <v>3</v>
      </c>
      <c r="D3" s="7"/>
      <c r="E3" s="3"/>
      <c r="F3" s="7"/>
    </row>
    <row r="4" spans="1:6" ht="15.75" thickBot="1" x14ac:dyDescent="0.25"/>
    <row r="5" spans="1:6" ht="18.75" x14ac:dyDescent="0.2">
      <c r="A5" s="10"/>
      <c r="B5" s="11" t="s">
        <v>546</v>
      </c>
      <c r="C5" s="10"/>
      <c r="E5" s="12"/>
    </row>
    <row r="6" spans="1:6" x14ac:dyDescent="0.2">
      <c r="B6" s="130" t="s">
        <v>547</v>
      </c>
    </row>
    <row r="7" spans="1:6" x14ac:dyDescent="0.2">
      <c r="B7" s="131" t="s">
        <v>548</v>
      </c>
    </row>
    <row r="8" spans="1:6" ht="15.75" thickBot="1" x14ac:dyDescent="0.25">
      <c r="B8" s="132" t="s">
        <v>549</v>
      </c>
    </row>
    <row r="9" spans="1:6" x14ac:dyDescent="0.2">
      <c r="B9" s="89"/>
    </row>
    <row r="10" spans="1:6" ht="37.5" x14ac:dyDescent="0.2">
      <c r="A10" s="14" t="s">
        <v>12</v>
      </c>
      <c r="B10" s="14" t="s">
        <v>547</v>
      </c>
      <c r="C10" s="15"/>
      <c r="D10" s="15"/>
      <c r="E10" s="15"/>
      <c r="F10" s="16"/>
    </row>
    <row r="11" spans="1:6" ht="15" customHeight="1" x14ac:dyDescent="0.2">
      <c r="A11" s="28" t="s">
        <v>1404</v>
      </c>
      <c r="B11" s="29" t="s">
        <v>550</v>
      </c>
      <c r="C11" s="28" t="s">
        <v>53</v>
      </c>
      <c r="D11" s="28" t="s">
        <v>1406</v>
      </c>
      <c r="E11" s="31" t="s">
        <v>551</v>
      </c>
      <c r="F11" s="31" t="s">
        <v>1408</v>
      </c>
    </row>
    <row r="12" spans="1:6" x14ac:dyDescent="0.2">
      <c r="A12" s="17" t="s">
        <v>552</v>
      </c>
      <c r="B12" s="17" t="s">
        <v>553</v>
      </c>
      <c r="C12" s="33">
        <v>3349.4642548800061</v>
      </c>
      <c r="D12" s="133"/>
      <c r="E12" s="45">
        <f>IF($C$15=0,"",IF(C12="[for completion]","",C12/$C$15))</f>
        <v>1</v>
      </c>
      <c r="F12" s="146"/>
    </row>
    <row r="13" spans="1:6" x14ac:dyDescent="0.2">
      <c r="A13" s="17" t="s">
        <v>554</v>
      </c>
      <c r="B13" s="17" t="s">
        <v>555</v>
      </c>
      <c r="C13" s="33">
        <v>0</v>
      </c>
      <c r="D13" s="133"/>
      <c r="E13" s="45">
        <f>IF($C$15=0,"",IF(C13="[for completion]","",C13/$C$15))</f>
        <v>0</v>
      </c>
      <c r="F13" s="146"/>
    </row>
    <row r="14" spans="1:6" x14ac:dyDescent="0.2">
      <c r="A14" s="17" t="s">
        <v>556</v>
      </c>
      <c r="B14" s="17" t="s">
        <v>94</v>
      </c>
      <c r="C14" s="33">
        <v>0</v>
      </c>
      <c r="D14" s="133"/>
      <c r="E14" s="45">
        <f>IF($C$15=0,"",IF(C14="[for completion]","",C14/$C$15))</f>
        <v>0</v>
      </c>
      <c r="F14" s="146"/>
    </row>
    <row r="15" spans="1:6" x14ac:dyDescent="0.2">
      <c r="A15" s="17" t="s">
        <v>557</v>
      </c>
      <c r="B15" s="90" t="s">
        <v>96</v>
      </c>
      <c r="C15" s="64">
        <f>SUM(C12:C14)</f>
        <v>3349.4642548800061</v>
      </c>
      <c r="D15" s="135"/>
      <c r="E15" s="91">
        <f>SUM(E12:E14)</f>
        <v>1</v>
      </c>
      <c r="F15" s="146"/>
    </row>
    <row r="16" spans="1:6" outlineLevel="1" x14ac:dyDescent="0.2">
      <c r="A16" s="17" t="s">
        <v>558</v>
      </c>
      <c r="B16" s="92" t="s">
        <v>559</v>
      </c>
      <c r="C16" s="133"/>
      <c r="D16" s="133"/>
      <c r="E16" s="93">
        <f t="shared" ref="E16:E26" si="0">IF($C$15=0,"",IF(C16="[for completion]","",C16/$C$15))</f>
        <v>0</v>
      </c>
      <c r="F16" s="146"/>
    </row>
    <row r="17" spans="1:6" outlineLevel="1" x14ac:dyDescent="0.2">
      <c r="A17" s="17" t="s">
        <v>560</v>
      </c>
      <c r="B17" s="92" t="s">
        <v>561</v>
      </c>
      <c r="C17" s="133"/>
      <c r="D17" s="133"/>
      <c r="E17" s="93">
        <f t="shared" si="0"/>
        <v>0</v>
      </c>
      <c r="F17" s="146"/>
    </row>
    <row r="18" spans="1:6" outlineLevel="1" x14ac:dyDescent="0.2">
      <c r="A18" s="17" t="s">
        <v>562</v>
      </c>
      <c r="B18" s="50" t="s">
        <v>98</v>
      </c>
      <c r="C18" s="133"/>
      <c r="D18" s="133"/>
      <c r="E18" s="93">
        <f t="shared" si="0"/>
        <v>0</v>
      </c>
      <c r="F18" s="146"/>
    </row>
    <row r="19" spans="1:6" outlineLevel="1" x14ac:dyDescent="0.2">
      <c r="A19" s="17" t="s">
        <v>563</v>
      </c>
      <c r="B19" s="50" t="s">
        <v>98</v>
      </c>
      <c r="C19" s="133"/>
      <c r="D19" s="133"/>
      <c r="E19" s="93">
        <f t="shared" si="0"/>
        <v>0</v>
      </c>
      <c r="F19" s="146"/>
    </row>
    <row r="20" spans="1:6" outlineLevel="1" x14ac:dyDescent="0.2">
      <c r="A20" s="17" t="s">
        <v>564</v>
      </c>
      <c r="B20" s="50" t="s">
        <v>98</v>
      </c>
      <c r="C20" s="133"/>
      <c r="D20" s="133"/>
      <c r="E20" s="93">
        <f t="shared" si="0"/>
        <v>0</v>
      </c>
      <c r="F20" s="146"/>
    </row>
    <row r="21" spans="1:6" outlineLevel="1" x14ac:dyDescent="0.2">
      <c r="A21" s="17" t="s">
        <v>565</v>
      </c>
      <c r="B21" s="50" t="s">
        <v>98</v>
      </c>
      <c r="C21" s="133"/>
      <c r="D21" s="133"/>
      <c r="E21" s="93">
        <f t="shared" si="0"/>
        <v>0</v>
      </c>
      <c r="F21" s="146"/>
    </row>
    <row r="22" spans="1:6" outlineLevel="1" x14ac:dyDescent="0.2">
      <c r="A22" s="17" t="s">
        <v>566</v>
      </c>
      <c r="B22" s="50" t="s">
        <v>98</v>
      </c>
      <c r="C22" s="133"/>
      <c r="D22" s="133"/>
      <c r="E22" s="93">
        <f t="shared" si="0"/>
        <v>0</v>
      </c>
      <c r="F22" s="146"/>
    </row>
    <row r="23" spans="1:6" outlineLevel="1" x14ac:dyDescent="0.2">
      <c r="A23" s="17" t="s">
        <v>567</v>
      </c>
      <c r="B23" s="50" t="s">
        <v>98</v>
      </c>
      <c r="C23" s="133"/>
      <c r="D23" s="133"/>
      <c r="E23" s="93">
        <f t="shared" si="0"/>
        <v>0</v>
      </c>
      <c r="F23" s="146"/>
    </row>
    <row r="24" spans="1:6" outlineLevel="1" x14ac:dyDescent="0.2">
      <c r="A24" s="17" t="s">
        <v>568</v>
      </c>
      <c r="B24" s="50" t="s">
        <v>98</v>
      </c>
      <c r="C24" s="133"/>
      <c r="D24" s="133"/>
      <c r="E24" s="93">
        <f t="shared" si="0"/>
        <v>0</v>
      </c>
      <c r="F24" s="146"/>
    </row>
    <row r="25" spans="1:6" outlineLevel="1" x14ac:dyDescent="0.2">
      <c r="A25" s="17" t="s">
        <v>569</v>
      </c>
      <c r="B25" s="50" t="s">
        <v>98</v>
      </c>
      <c r="C25" s="133"/>
      <c r="D25" s="133"/>
      <c r="E25" s="93">
        <f t="shared" si="0"/>
        <v>0</v>
      </c>
      <c r="F25" s="146"/>
    </row>
    <row r="26" spans="1:6" outlineLevel="1" x14ac:dyDescent="0.2">
      <c r="A26" s="17" t="s">
        <v>570</v>
      </c>
      <c r="B26" s="50" t="s">
        <v>98</v>
      </c>
      <c r="C26" s="147"/>
      <c r="D26" s="147"/>
      <c r="E26" s="93">
        <f t="shared" si="0"/>
        <v>0</v>
      </c>
      <c r="F26" s="146"/>
    </row>
    <row r="27" spans="1:6" ht="15" customHeight="1" x14ac:dyDescent="0.2">
      <c r="A27" s="28" t="s">
        <v>1408</v>
      </c>
      <c r="B27" s="29" t="s">
        <v>571</v>
      </c>
      <c r="C27" s="28" t="s">
        <v>572</v>
      </c>
      <c r="D27" s="28" t="s">
        <v>573</v>
      </c>
      <c r="E27" s="28" t="s">
        <v>574</v>
      </c>
      <c r="F27" s="31"/>
    </row>
    <row r="28" spans="1:6" x14ac:dyDescent="0.2">
      <c r="A28" s="17" t="s">
        <v>575</v>
      </c>
      <c r="B28" s="17" t="s">
        <v>576</v>
      </c>
      <c r="C28" s="94">
        <v>13779</v>
      </c>
      <c r="D28" s="38" t="s">
        <v>577</v>
      </c>
      <c r="E28" s="95">
        <f>IF(AND(C28="[For completion]",D28="[For completion]"),"[For completion]",SUM(C28:D28))</f>
        <v>13779</v>
      </c>
    </row>
    <row r="29" spans="1:6" outlineLevel="1" x14ac:dyDescent="0.2">
      <c r="A29" s="17" t="s">
        <v>578</v>
      </c>
      <c r="B29" s="23" t="s">
        <v>579</v>
      </c>
      <c r="C29" s="133"/>
      <c r="D29" s="133"/>
      <c r="E29" s="133"/>
    </row>
    <row r="30" spans="1:6" outlineLevel="1" x14ac:dyDescent="0.2">
      <c r="A30" s="17" t="s">
        <v>580</v>
      </c>
      <c r="B30" s="23" t="s">
        <v>581</v>
      </c>
      <c r="C30" s="133"/>
      <c r="D30" s="133"/>
      <c r="E30" s="133"/>
    </row>
    <row r="31" spans="1:6" outlineLevel="1" x14ac:dyDescent="0.2">
      <c r="A31" s="17" t="s">
        <v>582</v>
      </c>
      <c r="B31" s="134"/>
      <c r="C31" s="133"/>
      <c r="D31" s="133"/>
      <c r="E31" s="133"/>
    </row>
    <row r="32" spans="1:6" outlineLevel="1" x14ac:dyDescent="0.2">
      <c r="A32" s="17" t="s">
        <v>583</v>
      </c>
      <c r="B32" s="134"/>
      <c r="C32" s="133"/>
      <c r="D32" s="133"/>
      <c r="E32" s="133"/>
    </row>
    <row r="33" spans="1:6" outlineLevel="1" x14ac:dyDescent="0.2">
      <c r="A33" s="17" t="s">
        <v>584</v>
      </c>
      <c r="B33" s="134"/>
      <c r="C33" s="133"/>
      <c r="D33" s="133"/>
      <c r="E33" s="133"/>
    </row>
    <row r="34" spans="1:6" outlineLevel="1" x14ac:dyDescent="0.2">
      <c r="A34" s="17" t="s">
        <v>585</v>
      </c>
      <c r="B34" s="134"/>
      <c r="C34" s="133"/>
      <c r="D34" s="133"/>
      <c r="E34" s="133"/>
    </row>
    <row r="35" spans="1:6" ht="15" customHeight="1" x14ac:dyDescent="0.2">
      <c r="A35" s="28" t="s">
        <v>1406</v>
      </c>
      <c r="B35" s="29" t="s">
        <v>586</v>
      </c>
      <c r="C35" s="28" t="s">
        <v>587</v>
      </c>
      <c r="D35" s="28" t="s">
        <v>588</v>
      </c>
      <c r="E35" s="31" t="s">
        <v>551</v>
      </c>
      <c r="F35" s="31"/>
    </row>
    <row r="36" spans="1:6" x14ac:dyDescent="0.2">
      <c r="A36" s="17" t="s">
        <v>589</v>
      </c>
      <c r="B36" s="17" t="s">
        <v>590</v>
      </c>
      <c r="C36" s="38">
        <v>1.2724680085151983E-2</v>
      </c>
      <c r="D36" s="38" t="s">
        <v>577</v>
      </c>
      <c r="E36" s="38">
        <f>C36</f>
        <v>1.2724680085151983E-2</v>
      </c>
    </row>
    <row r="37" spans="1:6" outlineLevel="1" x14ac:dyDescent="0.2">
      <c r="A37" s="17" t="s">
        <v>591</v>
      </c>
      <c r="B37" s="133"/>
      <c r="C37" s="138"/>
      <c r="D37" s="138"/>
      <c r="E37" s="138"/>
    </row>
    <row r="38" spans="1:6" outlineLevel="1" x14ac:dyDescent="0.2">
      <c r="A38" s="17" t="s">
        <v>592</v>
      </c>
      <c r="B38" s="133"/>
      <c r="C38" s="138"/>
      <c r="D38" s="138"/>
      <c r="E38" s="138"/>
    </row>
    <row r="39" spans="1:6" outlineLevel="1" x14ac:dyDescent="0.2">
      <c r="A39" s="17" t="s">
        <v>593</v>
      </c>
      <c r="B39" s="133"/>
      <c r="C39" s="138"/>
      <c r="D39" s="138"/>
      <c r="E39" s="138"/>
    </row>
    <row r="40" spans="1:6" outlineLevel="1" x14ac:dyDescent="0.2">
      <c r="A40" s="17" t="s">
        <v>594</v>
      </c>
      <c r="B40" s="133"/>
      <c r="C40" s="138"/>
      <c r="D40" s="138"/>
      <c r="E40" s="138"/>
    </row>
    <row r="41" spans="1:6" outlineLevel="1" x14ac:dyDescent="0.2">
      <c r="A41" s="17" t="s">
        <v>595</v>
      </c>
      <c r="B41" s="133"/>
      <c r="C41" s="138"/>
      <c r="D41" s="138"/>
      <c r="E41" s="138"/>
    </row>
    <row r="42" spans="1:6" outlineLevel="1" x14ac:dyDescent="0.2">
      <c r="A42" s="17" t="s">
        <v>596</v>
      </c>
      <c r="B42" s="133"/>
      <c r="C42" s="138"/>
      <c r="D42" s="138"/>
      <c r="E42" s="138"/>
    </row>
    <row r="43" spans="1:6" ht="15" customHeight="1" x14ac:dyDescent="0.2">
      <c r="A43" s="28" t="s">
        <v>1409</v>
      </c>
      <c r="B43" s="29" t="s">
        <v>597</v>
      </c>
      <c r="C43" s="28" t="s">
        <v>587</v>
      </c>
      <c r="D43" s="28" t="s">
        <v>588</v>
      </c>
      <c r="E43" s="31" t="s">
        <v>551</v>
      </c>
      <c r="F43" s="31"/>
    </row>
    <row r="44" spans="1:6" x14ac:dyDescent="0.2">
      <c r="A44" s="96" t="s">
        <v>598</v>
      </c>
      <c r="B44" s="97" t="s">
        <v>599</v>
      </c>
      <c r="C44" s="98">
        <f>SUM(C45:C71)</f>
        <v>0</v>
      </c>
      <c r="D44" s="98">
        <f>SUM(D45:D71)</f>
        <v>0</v>
      </c>
      <c r="E44" s="98">
        <f>SUM(E45:E71)</f>
        <v>0</v>
      </c>
      <c r="F44" s="6"/>
    </row>
    <row r="45" spans="1:6" x14ac:dyDescent="0.2">
      <c r="A45" s="17" t="s">
        <v>600</v>
      </c>
      <c r="B45" s="17" t="s">
        <v>601</v>
      </c>
      <c r="C45" s="38">
        <v>0</v>
      </c>
      <c r="D45" s="38" t="s">
        <v>577</v>
      </c>
      <c r="E45" s="38">
        <f>C45</f>
        <v>0</v>
      </c>
      <c r="F45" s="6"/>
    </row>
    <row r="46" spans="1:6" x14ac:dyDescent="0.2">
      <c r="A46" s="17" t="s">
        <v>602</v>
      </c>
      <c r="B46" s="17" t="s">
        <v>603</v>
      </c>
      <c r="C46" s="38">
        <v>0</v>
      </c>
      <c r="D46" s="38" t="s">
        <v>577</v>
      </c>
      <c r="E46" s="38">
        <f t="shared" ref="E46:E71" si="1">C46</f>
        <v>0</v>
      </c>
      <c r="F46" s="6"/>
    </row>
    <row r="47" spans="1:6" x14ac:dyDescent="0.2">
      <c r="A47" s="17" t="s">
        <v>604</v>
      </c>
      <c r="B47" s="17" t="s">
        <v>605</v>
      </c>
      <c r="C47" s="38">
        <v>0</v>
      </c>
      <c r="D47" s="38" t="s">
        <v>577</v>
      </c>
      <c r="E47" s="38">
        <f t="shared" si="1"/>
        <v>0</v>
      </c>
      <c r="F47" s="6"/>
    </row>
    <row r="48" spans="1:6" x14ac:dyDescent="0.2">
      <c r="A48" s="17" t="s">
        <v>606</v>
      </c>
      <c r="B48" s="17" t="s">
        <v>607</v>
      </c>
      <c r="C48" s="38">
        <v>0</v>
      </c>
      <c r="D48" s="38" t="s">
        <v>577</v>
      </c>
      <c r="E48" s="38">
        <f t="shared" si="1"/>
        <v>0</v>
      </c>
      <c r="F48" s="6"/>
    </row>
    <row r="49" spans="1:6" x14ac:dyDescent="0.2">
      <c r="A49" s="17" t="s">
        <v>608</v>
      </c>
      <c r="B49" s="17" t="s">
        <v>609</v>
      </c>
      <c r="C49" s="38">
        <v>0</v>
      </c>
      <c r="D49" s="38" t="s">
        <v>577</v>
      </c>
      <c r="E49" s="38">
        <f t="shared" si="1"/>
        <v>0</v>
      </c>
      <c r="F49" s="6"/>
    </row>
    <row r="50" spans="1:6" x14ac:dyDescent="0.2">
      <c r="A50" s="17" t="s">
        <v>610</v>
      </c>
      <c r="B50" s="17" t="s">
        <v>611</v>
      </c>
      <c r="C50" s="38">
        <v>0</v>
      </c>
      <c r="D50" s="38" t="s">
        <v>577</v>
      </c>
      <c r="E50" s="38">
        <f t="shared" si="1"/>
        <v>0</v>
      </c>
      <c r="F50" s="6"/>
    </row>
    <row r="51" spans="1:6" x14ac:dyDescent="0.2">
      <c r="A51" s="17" t="s">
        <v>612</v>
      </c>
      <c r="B51" s="17" t="s">
        <v>613</v>
      </c>
      <c r="C51" s="38">
        <v>0</v>
      </c>
      <c r="D51" s="38" t="s">
        <v>577</v>
      </c>
      <c r="E51" s="38">
        <f t="shared" si="1"/>
        <v>0</v>
      </c>
      <c r="F51" s="6"/>
    </row>
    <row r="52" spans="1:6" x14ac:dyDescent="0.2">
      <c r="A52" s="17" t="s">
        <v>614</v>
      </c>
      <c r="B52" s="17" t="s">
        <v>615</v>
      </c>
      <c r="C52" s="38">
        <v>0</v>
      </c>
      <c r="D52" s="38" t="s">
        <v>577</v>
      </c>
      <c r="E52" s="38">
        <f t="shared" si="1"/>
        <v>0</v>
      </c>
      <c r="F52" s="6"/>
    </row>
    <row r="53" spans="1:6" x14ac:dyDescent="0.2">
      <c r="A53" s="17" t="s">
        <v>616</v>
      </c>
      <c r="B53" s="17" t="s">
        <v>617</v>
      </c>
      <c r="C53" s="38">
        <v>0</v>
      </c>
      <c r="D53" s="38" t="s">
        <v>577</v>
      </c>
      <c r="E53" s="38">
        <f t="shared" si="1"/>
        <v>0</v>
      </c>
      <c r="F53" s="6"/>
    </row>
    <row r="54" spans="1:6" x14ac:dyDescent="0.2">
      <c r="A54" s="17" t="s">
        <v>618</v>
      </c>
      <c r="B54" s="17" t="s">
        <v>619</v>
      </c>
      <c r="C54" s="38">
        <v>0</v>
      </c>
      <c r="D54" s="38" t="s">
        <v>577</v>
      </c>
      <c r="E54" s="38">
        <f t="shared" si="1"/>
        <v>0</v>
      </c>
      <c r="F54" s="6"/>
    </row>
    <row r="55" spans="1:6" x14ac:dyDescent="0.2">
      <c r="A55" s="17" t="s">
        <v>620</v>
      </c>
      <c r="B55" s="17" t="s">
        <v>621</v>
      </c>
      <c r="C55" s="38">
        <v>0</v>
      </c>
      <c r="D55" s="38" t="s">
        <v>577</v>
      </c>
      <c r="E55" s="38">
        <f t="shared" si="1"/>
        <v>0</v>
      </c>
      <c r="F55" s="6"/>
    </row>
    <row r="56" spans="1:6" x14ac:dyDescent="0.2">
      <c r="A56" s="17" t="s">
        <v>622</v>
      </c>
      <c r="B56" s="17" t="s">
        <v>623</v>
      </c>
      <c r="C56" s="38">
        <v>0</v>
      </c>
      <c r="D56" s="38" t="s">
        <v>577</v>
      </c>
      <c r="E56" s="38">
        <f t="shared" si="1"/>
        <v>0</v>
      </c>
      <c r="F56" s="6"/>
    </row>
    <row r="57" spans="1:6" x14ac:dyDescent="0.2">
      <c r="A57" s="17" t="s">
        <v>624</v>
      </c>
      <c r="B57" s="17" t="s">
        <v>625</v>
      </c>
      <c r="C57" s="38">
        <v>0</v>
      </c>
      <c r="D57" s="38" t="s">
        <v>577</v>
      </c>
      <c r="E57" s="38">
        <f t="shared" si="1"/>
        <v>0</v>
      </c>
      <c r="F57" s="6"/>
    </row>
    <row r="58" spans="1:6" x14ac:dyDescent="0.2">
      <c r="A58" s="17" t="s">
        <v>626</v>
      </c>
      <c r="B58" s="17" t="s">
        <v>627</v>
      </c>
      <c r="C58" s="38">
        <v>0</v>
      </c>
      <c r="D58" s="38" t="s">
        <v>577</v>
      </c>
      <c r="E58" s="38">
        <f t="shared" si="1"/>
        <v>0</v>
      </c>
      <c r="F58" s="6"/>
    </row>
    <row r="59" spans="1:6" x14ac:dyDescent="0.2">
      <c r="A59" s="17" t="s">
        <v>628</v>
      </c>
      <c r="B59" s="17" t="s">
        <v>629</v>
      </c>
      <c r="C59" s="38">
        <v>0</v>
      </c>
      <c r="D59" s="38" t="s">
        <v>577</v>
      </c>
      <c r="E59" s="38">
        <f t="shared" si="1"/>
        <v>0</v>
      </c>
      <c r="F59" s="6"/>
    </row>
    <row r="60" spans="1:6" x14ac:dyDescent="0.2">
      <c r="A60" s="17" t="s">
        <v>630</v>
      </c>
      <c r="B60" s="17" t="s">
        <v>631</v>
      </c>
      <c r="C60" s="38">
        <v>0</v>
      </c>
      <c r="D60" s="38" t="s">
        <v>577</v>
      </c>
      <c r="E60" s="38">
        <f t="shared" si="1"/>
        <v>0</v>
      </c>
      <c r="F60" s="6"/>
    </row>
    <row r="61" spans="1:6" x14ac:dyDescent="0.2">
      <c r="A61" s="17" t="s">
        <v>632</v>
      </c>
      <c r="B61" s="17" t="s">
        <v>633</v>
      </c>
      <c r="C61" s="38">
        <v>0</v>
      </c>
      <c r="D61" s="38" t="s">
        <v>577</v>
      </c>
      <c r="E61" s="38">
        <f t="shared" si="1"/>
        <v>0</v>
      </c>
      <c r="F61" s="6"/>
    </row>
    <row r="62" spans="1:6" x14ac:dyDescent="0.2">
      <c r="A62" s="17" t="s">
        <v>634</v>
      </c>
      <c r="B62" s="17" t="s">
        <v>635</v>
      </c>
      <c r="C62" s="38">
        <v>0</v>
      </c>
      <c r="D62" s="38" t="s">
        <v>577</v>
      </c>
      <c r="E62" s="38">
        <f t="shared" si="1"/>
        <v>0</v>
      </c>
      <c r="F62" s="6"/>
    </row>
    <row r="63" spans="1:6" x14ac:dyDescent="0.2">
      <c r="A63" s="17" t="s">
        <v>636</v>
      </c>
      <c r="B63" s="17" t="s">
        <v>637</v>
      </c>
      <c r="C63" s="38">
        <v>0</v>
      </c>
      <c r="D63" s="38" t="s">
        <v>577</v>
      </c>
      <c r="E63" s="38">
        <f t="shared" si="1"/>
        <v>0</v>
      </c>
      <c r="F63" s="6"/>
    </row>
    <row r="64" spans="1:6" x14ac:dyDescent="0.2">
      <c r="A64" s="17" t="s">
        <v>638</v>
      </c>
      <c r="B64" s="17" t="s">
        <v>639</v>
      </c>
      <c r="C64" s="38">
        <v>0</v>
      </c>
      <c r="D64" s="38" t="s">
        <v>577</v>
      </c>
      <c r="E64" s="38">
        <f t="shared" si="1"/>
        <v>0</v>
      </c>
      <c r="F64" s="6"/>
    </row>
    <row r="65" spans="1:6" x14ac:dyDescent="0.2">
      <c r="A65" s="17" t="s">
        <v>640</v>
      </c>
      <c r="B65" s="17" t="s">
        <v>641</v>
      </c>
      <c r="C65" s="38">
        <v>0</v>
      </c>
      <c r="D65" s="38" t="s">
        <v>577</v>
      </c>
      <c r="E65" s="38">
        <f t="shared" si="1"/>
        <v>0</v>
      </c>
      <c r="F65" s="6"/>
    </row>
    <row r="66" spans="1:6" x14ac:dyDescent="0.2">
      <c r="A66" s="17" t="s">
        <v>642</v>
      </c>
      <c r="B66" s="17" t="s">
        <v>643</v>
      </c>
      <c r="C66" s="38">
        <v>0</v>
      </c>
      <c r="D66" s="38" t="s">
        <v>577</v>
      </c>
      <c r="E66" s="38">
        <f t="shared" si="1"/>
        <v>0</v>
      </c>
      <c r="F66" s="6"/>
    </row>
    <row r="67" spans="1:6" x14ac:dyDescent="0.2">
      <c r="A67" s="17" t="s">
        <v>644</v>
      </c>
      <c r="B67" s="17" t="s">
        <v>645</v>
      </c>
      <c r="C67" s="38">
        <v>0</v>
      </c>
      <c r="D67" s="38" t="s">
        <v>577</v>
      </c>
      <c r="E67" s="38">
        <f t="shared" si="1"/>
        <v>0</v>
      </c>
      <c r="F67" s="6"/>
    </row>
    <row r="68" spans="1:6" x14ac:dyDescent="0.2">
      <c r="A68" s="17" t="s">
        <v>646</v>
      </c>
      <c r="B68" s="17" t="s">
        <v>647</v>
      </c>
      <c r="C68" s="38">
        <v>0</v>
      </c>
      <c r="D68" s="38" t="s">
        <v>577</v>
      </c>
      <c r="E68" s="38">
        <f t="shared" si="1"/>
        <v>0</v>
      </c>
      <c r="F68" s="6"/>
    </row>
    <row r="69" spans="1:6" x14ac:dyDescent="0.2">
      <c r="A69" s="17" t="s">
        <v>648</v>
      </c>
      <c r="B69" s="17" t="s">
        <v>649</v>
      </c>
      <c r="C69" s="38">
        <v>0</v>
      </c>
      <c r="D69" s="38" t="s">
        <v>577</v>
      </c>
      <c r="E69" s="38">
        <f t="shared" si="1"/>
        <v>0</v>
      </c>
      <c r="F69" s="6"/>
    </row>
    <row r="70" spans="1:6" x14ac:dyDescent="0.2">
      <c r="A70" s="17" t="s">
        <v>650</v>
      </c>
      <c r="B70" s="17" t="s">
        <v>651</v>
      </c>
      <c r="C70" s="38">
        <v>0</v>
      </c>
      <c r="D70" s="38" t="s">
        <v>577</v>
      </c>
      <c r="E70" s="38">
        <f t="shared" si="1"/>
        <v>0</v>
      </c>
      <c r="F70" s="6"/>
    </row>
    <row r="71" spans="1:6" x14ac:dyDescent="0.2">
      <c r="A71" s="17" t="s">
        <v>652</v>
      </c>
      <c r="B71" s="17" t="s">
        <v>653</v>
      </c>
      <c r="C71" s="38">
        <v>0</v>
      </c>
      <c r="D71" s="38" t="s">
        <v>577</v>
      </c>
      <c r="E71" s="38">
        <f t="shared" si="1"/>
        <v>0</v>
      </c>
      <c r="F71" s="6"/>
    </row>
    <row r="72" spans="1:6" x14ac:dyDescent="0.2">
      <c r="A72" s="96" t="s">
        <v>654</v>
      </c>
      <c r="B72" s="97" t="s">
        <v>297</v>
      </c>
      <c r="C72" s="98">
        <f>SUM(C73:C75)</f>
        <v>0</v>
      </c>
      <c r="D72" s="98">
        <f>SUM(D73:D75)</f>
        <v>0</v>
      </c>
      <c r="E72" s="98">
        <f>SUM(E73:E75)</f>
        <v>0</v>
      </c>
      <c r="F72" s="6"/>
    </row>
    <row r="73" spans="1:6" x14ac:dyDescent="0.2">
      <c r="A73" s="17" t="s">
        <v>655</v>
      </c>
      <c r="B73" s="17" t="s">
        <v>656</v>
      </c>
      <c r="C73" s="38">
        <v>0</v>
      </c>
      <c r="D73" s="38" t="s">
        <v>577</v>
      </c>
      <c r="E73" s="38">
        <f t="shared" ref="E73:E75" si="2">C73</f>
        <v>0</v>
      </c>
      <c r="F73" s="6"/>
    </row>
    <row r="74" spans="1:6" x14ac:dyDescent="0.2">
      <c r="A74" s="17" t="s">
        <v>657</v>
      </c>
      <c r="B74" s="17" t="s">
        <v>658</v>
      </c>
      <c r="C74" s="38">
        <v>0</v>
      </c>
      <c r="D74" s="38" t="s">
        <v>577</v>
      </c>
      <c r="E74" s="38">
        <f t="shared" si="2"/>
        <v>0</v>
      </c>
      <c r="F74" s="6"/>
    </row>
    <row r="75" spans="1:6" x14ac:dyDescent="0.2">
      <c r="A75" s="17" t="s">
        <v>659</v>
      </c>
      <c r="B75" s="17" t="s">
        <v>660</v>
      </c>
      <c r="C75" s="38">
        <v>0</v>
      </c>
      <c r="D75" s="38" t="s">
        <v>577</v>
      </c>
      <c r="E75" s="38">
        <f t="shared" si="2"/>
        <v>0</v>
      </c>
      <c r="F75" s="6"/>
    </row>
    <row r="76" spans="1:6" x14ac:dyDescent="0.2">
      <c r="A76" s="96" t="s">
        <v>661</v>
      </c>
      <c r="B76" s="97" t="s">
        <v>94</v>
      </c>
      <c r="C76" s="98">
        <f>SUM(C77:C87)</f>
        <v>1</v>
      </c>
      <c r="D76" s="98">
        <f>SUM(D77:D87)</f>
        <v>0</v>
      </c>
      <c r="E76" s="98">
        <f>SUM(E77:E87)</f>
        <v>1</v>
      </c>
      <c r="F76" s="6"/>
    </row>
    <row r="77" spans="1:6" x14ac:dyDescent="0.2">
      <c r="A77" s="17" t="s">
        <v>662</v>
      </c>
      <c r="B77" s="32" t="s">
        <v>299</v>
      </c>
      <c r="C77" s="38">
        <v>0</v>
      </c>
      <c r="D77" s="38" t="s">
        <v>577</v>
      </c>
      <c r="E77" s="38">
        <f t="shared" ref="E77:E88" si="3">C77</f>
        <v>0</v>
      </c>
      <c r="F77" s="6"/>
    </row>
    <row r="78" spans="1:6" x14ac:dyDescent="0.2">
      <c r="A78" s="17" t="s">
        <v>663</v>
      </c>
      <c r="B78" s="17" t="s">
        <v>301</v>
      </c>
      <c r="C78" s="38">
        <v>0</v>
      </c>
      <c r="D78" s="38" t="s">
        <v>577</v>
      </c>
      <c r="E78" s="38">
        <f t="shared" si="3"/>
        <v>0</v>
      </c>
      <c r="F78" s="6"/>
    </row>
    <row r="79" spans="1:6" x14ac:dyDescent="0.2">
      <c r="A79" s="17" t="s">
        <v>664</v>
      </c>
      <c r="B79" s="32" t="s">
        <v>303</v>
      </c>
      <c r="C79" s="38">
        <v>0</v>
      </c>
      <c r="D79" s="38" t="s">
        <v>577</v>
      </c>
      <c r="E79" s="38">
        <f t="shared" si="3"/>
        <v>0</v>
      </c>
      <c r="F79" s="6"/>
    </row>
    <row r="80" spans="1:6" x14ac:dyDescent="0.2">
      <c r="A80" s="17" t="s">
        <v>665</v>
      </c>
      <c r="B80" s="32" t="s">
        <v>305</v>
      </c>
      <c r="C80" s="38">
        <v>0</v>
      </c>
      <c r="D80" s="38" t="s">
        <v>577</v>
      </c>
      <c r="E80" s="38">
        <f t="shared" si="3"/>
        <v>0</v>
      </c>
      <c r="F80" s="6"/>
    </row>
    <row r="81" spans="1:6" x14ac:dyDescent="0.2">
      <c r="A81" s="17" t="s">
        <v>666</v>
      </c>
      <c r="B81" s="32" t="s">
        <v>307</v>
      </c>
      <c r="C81" s="38">
        <v>0</v>
      </c>
      <c r="D81" s="38" t="s">
        <v>577</v>
      </c>
      <c r="E81" s="38">
        <f t="shared" si="3"/>
        <v>0</v>
      </c>
      <c r="F81" s="6"/>
    </row>
    <row r="82" spans="1:6" x14ac:dyDescent="0.2">
      <c r="A82" s="17" t="s">
        <v>667</v>
      </c>
      <c r="B82" s="32" t="s">
        <v>309</v>
      </c>
      <c r="C82" s="38">
        <v>0</v>
      </c>
      <c r="D82" s="38" t="s">
        <v>577</v>
      </c>
      <c r="E82" s="38">
        <f t="shared" si="3"/>
        <v>0</v>
      </c>
      <c r="F82" s="6"/>
    </row>
    <row r="83" spans="1:6" x14ac:dyDescent="0.2">
      <c r="A83" s="17" t="s">
        <v>668</v>
      </c>
      <c r="B83" s="32" t="s">
        <v>311</v>
      </c>
      <c r="C83" s="38">
        <v>0</v>
      </c>
      <c r="D83" s="38" t="s">
        <v>577</v>
      </c>
      <c r="E83" s="38">
        <f t="shared" si="3"/>
        <v>0</v>
      </c>
      <c r="F83" s="6"/>
    </row>
    <row r="84" spans="1:6" x14ac:dyDescent="0.2">
      <c r="A84" s="17" t="s">
        <v>669</v>
      </c>
      <c r="B84" s="32" t="s">
        <v>313</v>
      </c>
      <c r="C84" s="38">
        <v>0</v>
      </c>
      <c r="D84" s="38" t="s">
        <v>577</v>
      </c>
      <c r="E84" s="38">
        <f t="shared" si="3"/>
        <v>0</v>
      </c>
      <c r="F84" s="6"/>
    </row>
    <row r="85" spans="1:6" x14ac:dyDescent="0.2">
      <c r="A85" s="17" t="s">
        <v>670</v>
      </c>
      <c r="B85" s="32" t="s">
        <v>315</v>
      </c>
      <c r="C85" s="38">
        <v>0</v>
      </c>
      <c r="D85" s="38" t="s">
        <v>577</v>
      </c>
      <c r="E85" s="38">
        <f t="shared" si="3"/>
        <v>0</v>
      </c>
      <c r="F85" s="6"/>
    </row>
    <row r="86" spans="1:6" x14ac:dyDescent="0.2">
      <c r="A86" s="17" t="s">
        <v>671</v>
      </c>
      <c r="B86" s="32" t="s">
        <v>317</v>
      </c>
      <c r="C86" s="38">
        <v>0</v>
      </c>
      <c r="D86" s="38" t="s">
        <v>577</v>
      </c>
      <c r="E86" s="38">
        <f t="shared" si="3"/>
        <v>0</v>
      </c>
      <c r="F86" s="6"/>
    </row>
    <row r="87" spans="1:6" x14ac:dyDescent="0.2">
      <c r="A87" s="17" t="s">
        <v>672</v>
      </c>
      <c r="B87" s="32" t="s">
        <v>94</v>
      </c>
      <c r="C87" s="38">
        <v>1</v>
      </c>
      <c r="D87" s="38" t="s">
        <v>577</v>
      </c>
      <c r="E87" s="38">
        <f t="shared" si="3"/>
        <v>1</v>
      </c>
      <c r="F87" s="6"/>
    </row>
    <row r="88" spans="1:6" outlineLevel="1" x14ac:dyDescent="0.2">
      <c r="A88" s="17" t="s">
        <v>673</v>
      </c>
      <c r="B88" s="99" t="s">
        <v>15</v>
      </c>
      <c r="C88" s="38">
        <f>C87</f>
        <v>1</v>
      </c>
      <c r="D88" s="38" t="s">
        <v>577</v>
      </c>
      <c r="E88" s="38">
        <f t="shared" si="3"/>
        <v>1</v>
      </c>
      <c r="F88" s="6"/>
    </row>
    <row r="89" spans="1:6" outlineLevel="1" x14ac:dyDescent="0.2">
      <c r="A89" s="17" t="s">
        <v>674</v>
      </c>
      <c r="B89" s="99" t="s">
        <v>98</v>
      </c>
      <c r="C89" s="138"/>
      <c r="D89" s="138"/>
      <c r="E89" s="138"/>
      <c r="F89" s="6"/>
    </row>
    <row r="90" spans="1:6" outlineLevel="1" x14ac:dyDescent="0.2">
      <c r="A90" s="17" t="s">
        <v>675</v>
      </c>
      <c r="B90" s="99" t="s">
        <v>98</v>
      </c>
      <c r="C90" s="138"/>
      <c r="D90" s="138"/>
      <c r="E90" s="138"/>
      <c r="F90" s="6"/>
    </row>
    <row r="91" spans="1:6" outlineLevel="1" x14ac:dyDescent="0.2">
      <c r="A91" s="17" t="s">
        <v>676</v>
      </c>
      <c r="B91" s="99" t="s">
        <v>98</v>
      </c>
      <c r="C91" s="138"/>
      <c r="D91" s="138"/>
      <c r="E91" s="138"/>
      <c r="F91" s="6"/>
    </row>
    <row r="92" spans="1:6" outlineLevel="1" x14ac:dyDescent="0.2">
      <c r="A92" s="17" t="s">
        <v>677</v>
      </c>
      <c r="B92" s="99" t="s">
        <v>98</v>
      </c>
      <c r="C92" s="138"/>
      <c r="D92" s="138"/>
      <c r="E92" s="138"/>
      <c r="F92" s="6"/>
    </row>
    <row r="93" spans="1:6" outlineLevel="1" x14ac:dyDescent="0.2">
      <c r="A93" s="17" t="s">
        <v>678</v>
      </c>
      <c r="B93" s="99" t="s">
        <v>98</v>
      </c>
      <c r="C93" s="138"/>
      <c r="D93" s="138"/>
      <c r="E93" s="138"/>
      <c r="F93" s="6"/>
    </row>
    <row r="94" spans="1:6" outlineLevel="1" x14ac:dyDescent="0.2">
      <c r="A94" s="17" t="s">
        <v>679</v>
      </c>
      <c r="B94" s="99" t="s">
        <v>98</v>
      </c>
      <c r="C94" s="138"/>
      <c r="D94" s="138"/>
      <c r="E94" s="138"/>
      <c r="F94" s="6"/>
    </row>
    <row r="95" spans="1:6" outlineLevel="1" x14ac:dyDescent="0.2">
      <c r="A95" s="17" t="s">
        <v>680</v>
      </c>
      <c r="B95" s="99" t="s">
        <v>98</v>
      </c>
      <c r="C95" s="138"/>
      <c r="D95" s="138"/>
      <c r="E95" s="138"/>
      <c r="F95" s="6"/>
    </row>
    <row r="96" spans="1:6" outlineLevel="1" x14ac:dyDescent="0.2">
      <c r="A96" s="17" t="s">
        <v>681</v>
      </c>
      <c r="B96" s="99" t="s">
        <v>98</v>
      </c>
      <c r="C96" s="138"/>
      <c r="D96" s="138"/>
      <c r="E96" s="138"/>
      <c r="F96" s="6"/>
    </row>
    <row r="97" spans="1:6" outlineLevel="1" x14ac:dyDescent="0.2">
      <c r="A97" s="17" t="s">
        <v>682</v>
      </c>
      <c r="B97" s="99" t="s">
        <v>98</v>
      </c>
      <c r="C97" s="138"/>
      <c r="D97" s="138"/>
      <c r="E97" s="138"/>
      <c r="F97" s="6"/>
    </row>
    <row r="98" spans="1:6" ht="15" customHeight="1" x14ac:dyDescent="0.2">
      <c r="A98" s="28" t="s">
        <v>1410</v>
      </c>
      <c r="B98" s="63" t="s">
        <v>683</v>
      </c>
      <c r="C98" s="28" t="s">
        <v>587</v>
      </c>
      <c r="D98" s="28" t="s">
        <v>588</v>
      </c>
      <c r="E98" s="31" t="s">
        <v>551</v>
      </c>
      <c r="F98" s="31"/>
    </row>
    <row r="99" spans="1:6" x14ac:dyDescent="0.2">
      <c r="A99" s="96" t="s">
        <v>684</v>
      </c>
      <c r="B99" s="97" t="s">
        <v>15</v>
      </c>
      <c r="C99" s="98">
        <f>SUM(C100:C148)</f>
        <v>1</v>
      </c>
      <c r="D99" s="98">
        <f>SUM(D100:D148)</f>
        <v>0</v>
      </c>
      <c r="E99" s="98">
        <f>SUM(E100:E148)</f>
        <v>1</v>
      </c>
      <c r="F99" s="6"/>
    </row>
    <row r="100" spans="1:6" x14ac:dyDescent="0.2">
      <c r="A100" s="17" t="s">
        <v>685</v>
      </c>
      <c r="B100" s="77" t="s">
        <v>686</v>
      </c>
      <c r="C100" s="38">
        <v>0.326904857263279</v>
      </c>
      <c r="D100" s="38" t="s">
        <v>577</v>
      </c>
      <c r="E100" s="38">
        <f>C100</f>
        <v>0.326904857263279</v>
      </c>
      <c r="F100" s="6"/>
    </row>
    <row r="101" spans="1:6" x14ac:dyDescent="0.2">
      <c r="A101" s="17" t="s">
        <v>687</v>
      </c>
      <c r="B101" s="77" t="s">
        <v>688</v>
      </c>
      <c r="C101" s="38">
        <v>0.19253755593313662</v>
      </c>
      <c r="D101" s="38" t="s">
        <v>577</v>
      </c>
      <c r="E101" s="38">
        <f t="shared" ref="E101:E105" si="4">C101</f>
        <v>0.19253755593313662</v>
      </c>
      <c r="F101" s="6"/>
    </row>
    <row r="102" spans="1:6" x14ac:dyDescent="0.2">
      <c r="A102" s="17" t="s">
        <v>689</v>
      </c>
      <c r="B102" s="77" t="s">
        <v>690</v>
      </c>
      <c r="C102" s="38">
        <v>0.14826320104072635</v>
      </c>
      <c r="D102" s="38" t="s">
        <v>577</v>
      </c>
      <c r="E102" s="38">
        <f t="shared" si="4"/>
        <v>0.14826320104072635</v>
      </c>
      <c r="F102" s="6"/>
    </row>
    <row r="103" spans="1:6" x14ac:dyDescent="0.2">
      <c r="A103" s="17" t="s">
        <v>691</v>
      </c>
      <c r="B103" s="77" t="s">
        <v>692</v>
      </c>
      <c r="C103" s="38">
        <v>0.14811751361943504</v>
      </c>
      <c r="D103" s="38" t="s">
        <v>577</v>
      </c>
      <c r="E103" s="38">
        <f t="shared" si="4"/>
        <v>0.14811751361943504</v>
      </c>
      <c r="F103" s="6"/>
    </row>
    <row r="104" spans="1:6" x14ac:dyDescent="0.2">
      <c r="A104" s="17" t="s">
        <v>693</v>
      </c>
      <c r="B104" s="77" t="s">
        <v>694</v>
      </c>
      <c r="C104" s="38">
        <v>9.6593146327393978E-2</v>
      </c>
      <c r="D104" s="38" t="s">
        <v>577</v>
      </c>
      <c r="E104" s="38">
        <f t="shared" si="4"/>
        <v>9.6593146327393978E-2</v>
      </c>
      <c r="F104" s="6"/>
    </row>
    <row r="105" spans="1:6" x14ac:dyDescent="0.2">
      <c r="A105" s="17" t="s">
        <v>695</v>
      </c>
      <c r="B105" s="77" t="s">
        <v>696</v>
      </c>
      <c r="C105" s="38">
        <v>8.7583725816029051E-2</v>
      </c>
      <c r="D105" s="38" t="s">
        <v>577</v>
      </c>
      <c r="E105" s="38">
        <f t="shared" si="4"/>
        <v>8.7583725816029051E-2</v>
      </c>
      <c r="F105" s="6"/>
    </row>
    <row r="106" spans="1:6" x14ac:dyDescent="0.2">
      <c r="A106" s="17" t="s">
        <v>697</v>
      </c>
      <c r="B106" s="145" t="s">
        <v>431</v>
      </c>
      <c r="C106" s="138"/>
      <c r="D106" s="138"/>
      <c r="E106" s="138"/>
      <c r="F106" s="6"/>
    </row>
    <row r="107" spans="1:6" x14ac:dyDescent="0.2">
      <c r="A107" s="17" t="s">
        <v>698</v>
      </c>
      <c r="B107" s="145" t="s">
        <v>431</v>
      </c>
      <c r="C107" s="138"/>
      <c r="D107" s="138"/>
      <c r="E107" s="138"/>
      <c r="F107" s="6"/>
    </row>
    <row r="108" spans="1:6" x14ac:dyDescent="0.2">
      <c r="A108" s="17" t="s">
        <v>699</v>
      </c>
      <c r="B108" s="145" t="s">
        <v>431</v>
      </c>
      <c r="C108" s="138"/>
      <c r="D108" s="138"/>
      <c r="E108" s="138"/>
      <c r="F108" s="6"/>
    </row>
    <row r="109" spans="1:6" x14ac:dyDescent="0.2">
      <c r="A109" s="17" t="s">
        <v>700</v>
      </c>
      <c r="B109" s="145" t="s">
        <v>431</v>
      </c>
      <c r="C109" s="138"/>
      <c r="D109" s="138"/>
      <c r="E109" s="138"/>
      <c r="F109" s="6"/>
    </row>
    <row r="110" spans="1:6" x14ac:dyDescent="0.2">
      <c r="A110" s="17" t="s">
        <v>701</v>
      </c>
      <c r="B110" s="145" t="s">
        <v>431</v>
      </c>
      <c r="C110" s="138"/>
      <c r="D110" s="138"/>
      <c r="E110" s="138"/>
      <c r="F110" s="6"/>
    </row>
    <row r="111" spans="1:6" x14ac:dyDescent="0.2">
      <c r="A111" s="17" t="s">
        <v>702</v>
      </c>
      <c r="B111" s="145" t="s">
        <v>431</v>
      </c>
      <c r="C111" s="138"/>
      <c r="D111" s="138"/>
      <c r="E111" s="138"/>
      <c r="F111" s="6"/>
    </row>
    <row r="112" spans="1:6" x14ac:dyDescent="0.2">
      <c r="A112" s="17" t="s">
        <v>703</v>
      </c>
      <c r="B112" s="145" t="s">
        <v>431</v>
      </c>
      <c r="C112" s="138"/>
      <c r="D112" s="138"/>
      <c r="E112" s="138"/>
      <c r="F112" s="6"/>
    </row>
    <row r="113" spans="1:6" x14ac:dyDescent="0.2">
      <c r="A113" s="17" t="s">
        <v>704</v>
      </c>
      <c r="B113" s="145" t="s">
        <v>431</v>
      </c>
      <c r="C113" s="138"/>
      <c r="D113" s="138"/>
      <c r="E113" s="138"/>
      <c r="F113" s="6"/>
    </row>
    <row r="114" spans="1:6" x14ac:dyDescent="0.2">
      <c r="A114" s="17" t="s">
        <v>705</v>
      </c>
      <c r="B114" s="145" t="s">
        <v>431</v>
      </c>
      <c r="C114" s="138"/>
      <c r="D114" s="138"/>
      <c r="E114" s="138"/>
      <c r="F114" s="6"/>
    </row>
    <row r="115" spans="1:6" x14ac:dyDescent="0.2">
      <c r="A115" s="17" t="s">
        <v>706</v>
      </c>
      <c r="B115" s="145" t="s">
        <v>431</v>
      </c>
      <c r="C115" s="138"/>
      <c r="D115" s="138"/>
      <c r="E115" s="138"/>
      <c r="F115" s="6"/>
    </row>
    <row r="116" spans="1:6" x14ac:dyDescent="0.2">
      <c r="A116" s="17" t="s">
        <v>707</v>
      </c>
      <c r="B116" s="145" t="s">
        <v>431</v>
      </c>
      <c r="C116" s="138"/>
      <c r="D116" s="138"/>
      <c r="E116" s="138"/>
      <c r="F116" s="6"/>
    </row>
    <row r="117" spans="1:6" x14ac:dyDescent="0.2">
      <c r="A117" s="17" t="s">
        <v>708</v>
      </c>
      <c r="B117" s="145" t="s">
        <v>431</v>
      </c>
      <c r="C117" s="138"/>
      <c r="D117" s="138"/>
      <c r="E117" s="138"/>
      <c r="F117" s="6"/>
    </row>
    <row r="118" spans="1:6" x14ac:dyDescent="0.2">
      <c r="A118" s="17" t="s">
        <v>709</v>
      </c>
      <c r="B118" s="145" t="s">
        <v>431</v>
      </c>
      <c r="C118" s="138"/>
      <c r="D118" s="138"/>
      <c r="E118" s="138"/>
      <c r="F118" s="6"/>
    </row>
    <row r="119" spans="1:6" x14ac:dyDescent="0.2">
      <c r="A119" s="17" t="s">
        <v>710</v>
      </c>
      <c r="B119" s="145" t="s">
        <v>431</v>
      </c>
      <c r="C119" s="138"/>
      <c r="D119" s="138"/>
      <c r="E119" s="138"/>
      <c r="F119" s="6"/>
    </row>
    <row r="120" spans="1:6" x14ac:dyDescent="0.2">
      <c r="A120" s="17" t="s">
        <v>711</v>
      </c>
      <c r="B120" s="145" t="s">
        <v>431</v>
      </c>
      <c r="C120" s="138"/>
      <c r="D120" s="138"/>
      <c r="E120" s="138"/>
      <c r="F120" s="6"/>
    </row>
    <row r="121" spans="1:6" x14ac:dyDescent="0.2">
      <c r="A121" s="17" t="s">
        <v>712</v>
      </c>
      <c r="B121" s="145" t="s">
        <v>431</v>
      </c>
      <c r="C121" s="138"/>
      <c r="D121" s="138"/>
      <c r="E121" s="138"/>
      <c r="F121" s="6"/>
    </row>
    <row r="122" spans="1:6" x14ac:dyDescent="0.2">
      <c r="A122" s="17" t="s">
        <v>713</v>
      </c>
      <c r="B122" s="145" t="s">
        <v>431</v>
      </c>
      <c r="C122" s="138"/>
      <c r="D122" s="138"/>
      <c r="E122" s="138"/>
      <c r="F122" s="6"/>
    </row>
    <row r="123" spans="1:6" x14ac:dyDescent="0.2">
      <c r="A123" s="17" t="s">
        <v>714</v>
      </c>
      <c r="B123" s="145" t="s">
        <v>431</v>
      </c>
      <c r="C123" s="138"/>
      <c r="D123" s="138"/>
      <c r="E123" s="138"/>
      <c r="F123" s="6"/>
    </row>
    <row r="124" spans="1:6" x14ac:dyDescent="0.2">
      <c r="A124" s="17" t="s">
        <v>715</v>
      </c>
      <c r="B124" s="145" t="s">
        <v>431</v>
      </c>
      <c r="C124" s="138"/>
      <c r="D124" s="138"/>
      <c r="E124" s="138"/>
      <c r="F124" s="6"/>
    </row>
    <row r="125" spans="1:6" x14ac:dyDescent="0.2">
      <c r="A125" s="17" t="s">
        <v>716</v>
      </c>
      <c r="B125" s="145" t="s">
        <v>431</v>
      </c>
      <c r="C125" s="138"/>
      <c r="D125" s="138"/>
      <c r="E125" s="138"/>
      <c r="F125" s="6"/>
    </row>
    <row r="126" spans="1:6" x14ac:dyDescent="0.2">
      <c r="A126" s="17" t="s">
        <v>717</v>
      </c>
      <c r="B126" s="145" t="s">
        <v>431</v>
      </c>
      <c r="C126" s="138"/>
      <c r="D126" s="138"/>
      <c r="E126" s="138"/>
      <c r="F126" s="6"/>
    </row>
    <row r="127" spans="1:6" x14ac:dyDescent="0.2">
      <c r="A127" s="17" t="s">
        <v>718</v>
      </c>
      <c r="B127" s="145" t="s">
        <v>431</v>
      </c>
      <c r="C127" s="138"/>
      <c r="D127" s="138"/>
      <c r="E127" s="138"/>
      <c r="F127" s="6"/>
    </row>
    <row r="128" spans="1:6" x14ac:dyDescent="0.2">
      <c r="A128" s="17" t="s">
        <v>719</v>
      </c>
      <c r="B128" s="145" t="s">
        <v>431</v>
      </c>
      <c r="C128" s="138"/>
      <c r="D128" s="138"/>
      <c r="E128" s="138"/>
      <c r="F128" s="6"/>
    </row>
    <row r="129" spans="1:6" x14ac:dyDescent="0.2">
      <c r="A129" s="17" t="s">
        <v>720</v>
      </c>
      <c r="B129" s="145" t="s">
        <v>431</v>
      </c>
      <c r="C129" s="138"/>
      <c r="D129" s="138"/>
      <c r="E129" s="138"/>
      <c r="F129" s="6"/>
    </row>
    <row r="130" spans="1:6" x14ac:dyDescent="0.2">
      <c r="A130" s="17" t="s">
        <v>721</v>
      </c>
      <c r="B130" s="145" t="s">
        <v>431</v>
      </c>
      <c r="C130" s="138"/>
      <c r="D130" s="138"/>
      <c r="E130" s="138"/>
      <c r="F130" s="6"/>
    </row>
    <row r="131" spans="1:6" x14ac:dyDescent="0.2">
      <c r="A131" s="17" t="s">
        <v>722</v>
      </c>
      <c r="B131" s="145" t="s">
        <v>431</v>
      </c>
      <c r="C131" s="138"/>
      <c r="D131" s="138"/>
      <c r="E131" s="138"/>
      <c r="F131" s="6"/>
    </row>
    <row r="132" spans="1:6" x14ac:dyDescent="0.2">
      <c r="A132" s="17" t="s">
        <v>723</v>
      </c>
      <c r="B132" s="145" t="s">
        <v>431</v>
      </c>
      <c r="C132" s="138"/>
      <c r="D132" s="138"/>
      <c r="E132" s="138"/>
      <c r="F132" s="6"/>
    </row>
    <row r="133" spans="1:6" x14ac:dyDescent="0.2">
      <c r="A133" s="17" t="s">
        <v>724</v>
      </c>
      <c r="B133" s="145" t="s">
        <v>431</v>
      </c>
      <c r="C133" s="138"/>
      <c r="D133" s="138"/>
      <c r="E133" s="138"/>
      <c r="F133" s="6"/>
    </row>
    <row r="134" spans="1:6" x14ac:dyDescent="0.2">
      <c r="A134" s="17" t="s">
        <v>725</v>
      </c>
      <c r="B134" s="145" t="s">
        <v>431</v>
      </c>
      <c r="C134" s="138"/>
      <c r="D134" s="138"/>
      <c r="E134" s="138"/>
      <c r="F134" s="6"/>
    </row>
    <row r="135" spans="1:6" x14ac:dyDescent="0.2">
      <c r="A135" s="17" t="s">
        <v>726</v>
      </c>
      <c r="B135" s="145" t="s">
        <v>431</v>
      </c>
      <c r="C135" s="138"/>
      <c r="D135" s="138"/>
      <c r="E135" s="138"/>
      <c r="F135" s="6"/>
    </row>
    <row r="136" spans="1:6" x14ac:dyDescent="0.2">
      <c r="A136" s="17" t="s">
        <v>727</v>
      </c>
      <c r="B136" s="145" t="s">
        <v>431</v>
      </c>
      <c r="C136" s="138"/>
      <c r="D136" s="138"/>
      <c r="E136" s="138"/>
      <c r="F136" s="6"/>
    </row>
    <row r="137" spans="1:6" x14ac:dyDescent="0.2">
      <c r="A137" s="17" t="s">
        <v>728</v>
      </c>
      <c r="B137" s="145" t="s">
        <v>431</v>
      </c>
      <c r="C137" s="138"/>
      <c r="D137" s="138"/>
      <c r="E137" s="138"/>
      <c r="F137" s="6"/>
    </row>
    <row r="138" spans="1:6" x14ac:dyDescent="0.2">
      <c r="A138" s="17" t="s">
        <v>729</v>
      </c>
      <c r="B138" s="145" t="s">
        <v>431</v>
      </c>
      <c r="C138" s="138"/>
      <c r="D138" s="138"/>
      <c r="E138" s="138"/>
      <c r="F138" s="6"/>
    </row>
    <row r="139" spans="1:6" x14ac:dyDescent="0.2">
      <c r="A139" s="17" t="s">
        <v>730</v>
      </c>
      <c r="B139" s="145" t="s">
        <v>431</v>
      </c>
      <c r="C139" s="138"/>
      <c r="D139" s="138"/>
      <c r="E139" s="138"/>
      <c r="F139" s="6"/>
    </row>
    <row r="140" spans="1:6" x14ac:dyDescent="0.2">
      <c r="A140" s="17" t="s">
        <v>731</v>
      </c>
      <c r="B140" s="145" t="s">
        <v>431</v>
      </c>
      <c r="C140" s="138"/>
      <c r="D140" s="138"/>
      <c r="E140" s="138"/>
      <c r="F140" s="6"/>
    </row>
    <row r="141" spans="1:6" x14ac:dyDescent="0.2">
      <c r="A141" s="17" t="s">
        <v>732</v>
      </c>
      <c r="B141" s="145" t="s">
        <v>431</v>
      </c>
      <c r="C141" s="138"/>
      <c r="D141" s="138"/>
      <c r="E141" s="138"/>
      <c r="F141" s="6"/>
    </row>
    <row r="142" spans="1:6" x14ac:dyDescent="0.2">
      <c r="A142" s="17" t="s">
        <v>733</v>
      </c>
      <c r="B142" s="145" t="s">
        <v>431</v>
      </c>
      <c r="C142" s="138"/>
      <c r="D142" s="138"/>
      <c r="E142" s="138"/>
      <c r="F142" s="6"/>
    </row>
    <row r="143" spans="1:6" x14ac:dyDescent="0.2">
      <c r="A143" s="17" t="s">
        <v>734</v>
      </c>
      <c r="B143" s="145" t="s">
        <v>431</v>
      </c>
      <c r="C143" s="138"/>
      <c r="D143" s="138"/>
      <c r="E143" s="138"/>
      <c r="F143" s="6"/>
    </row>
    <row r="144" spans="1:6" x14ac:dyDescent="0.2">
      <c r="A144" s="17" t="s">
        <v>735</v>
      </c>
      <c r="B144" s="145" t="s">
        <v>431</v>
      </c>
      <c r="C144" s="138"/>
      <c r="D144" s="138"/>
      <c r="E144" s="138"/>
      <c r="F144" s="6"/>
    </row>
    <row r="145" spans="1:6" x14ac:dyDescent="0.2">
      <c r="A145" s="17" t="s">
        <v>736</v>
      </c>
      <c r="B145" s="145" t="s">
        <v>431</v>
      </c>
      <c r="C145" s="138"/>
      <c r="D145" s="138"/>
      <c r="E145" s="138"/>
      <c r="F145" s="6"/>
    </row>
    <row r="146" spans="1:6" x14ac:dyDescent="0.2">
      <c r="A146" s="17" t="s">
        <v>737</v>
      </c>
      <c r="B146" s="145" t="s">
        <v>431</v>
      </c>
      <c r="C146" s="138"/>
      <c r="D146" s="138"/>
      <c r="E146" s="138"/>
      <c r="F146" s="6"/>
    </row>
    <row r="147" spans="1:6" x14ac:dyDescent="0.2">
      <c r="A147" s="17" t="s">
        <v>738</v>
      </c>
      <c r="B147" s="145" t="s">
        <v>431</v>
      </c>
      <c r="C147" s="138"/>
      <c r="D147" s="138"/>
      <c r="E147" s="138"/>
      <c r="F147" s="6"/>
    </row>
    <row r="148" spans="1:6" x14ac:dyDescent="0.2">
      <c r="A148" s="17" t="s">
        <v>739</v>
      </c>
      <c r="B148" s="145" t="s">
        <v>431</v>
      </c>
      <c r="C148" s="138"/>
      <c r="D148" s="138"/>
      <c r="E148" s="138"/>
      <c r="F148" s="6"/>
    </row>
    <row r="149" spans="1:6" ht="15" customHeight="1" x14ac:dyDescent="0.2">
      <c r="A149" s="28" t="s">
        <v>1409</v>
      </c>
      <c r="B149" s="29" t="s">
        <v>740</v>
      </c>
      <c r="C149" s="28" t="s">
        <v>587</v>
      </c>
      <c r="D149" s="28" t="s">
        <v>588</v>
      </c>
      <c r="E149" s="31" t="s">
        <v>551</v>
      </c>
      <c r="F149" s="31"/>
    </row>
    <row r="150" spans="1:6" x14ac:dyDescent="0.2">
      <c r="A150" s="17" t="s">
        <v>741</v>
      </c>
      <c r="B150" s="17" t="s">
        <v>742</v>
      </c>
      <c r="C150" s="38">
        <v>0.38143365688366676</v>
      </c>
      <c r="D150" s="38" t="s">
        <v>577</v>
      </c>
      <c r="E150" s="38">
        <f>C150</f>
        <v>0.38143365688366676</v>
      </c>
    </row>
    <row r="151" spans="1:6" x14ac:dyDescent="0.2">
      <c r="A151" s="17" t="s">
        <v>743</v>
      </c>
      <c r="B151" s="17" t="s">
        <v>744</v>
      </c>
      <c r="C151" s="38">
        <v>0.24922513750782041</v>
      </c>
      <c r="D151" s="38" t="s">
        <v>577</v>
      </c>
      <c r="E151" s="38">
        <f t="shared" ref="E151:E153" si="5">C151</f>
        <v>0.24922513750782041</v>
      </c>
    </row>
    <row r="152" spans="1:6" x14ac:dyDescent="0.2">
      <c r="A152" s="17" t="s">
        <v>745</v>
      </c>
      <c r="B152" s="17" t="s">
        <v>94</v>
      </c>
      <c r="C152" s="38">
        <v>0.36934120560851286</v>
      </c>
      <c r="D152" s="38" t="s">
        <v>577</v>
      </c>
      <c r="E152" s="38">
        <f t="shared" si="5"/>
        <v>0.36934120560851286</v>
      </c>
    </row>
    <row r="153" spans="1:6" outlineLevel="1" x14ac:dyDescent="0.2">
      <c r="A153" s="17" t="s">
        <v>746</v>
      </c>
      <c r="B153" s="19" t="s">
        <v>747</v>
      </c>
      <c r="C153" s="38">
        <f>C152</f>
        <v>0.36934120560851286</v>
      </c>
      <c r="D153" s="38" t="s">
        <v>577</v>
      </c>
      <c r="E153" s="38">
        <f t="shared" si="5"/>
        <v>0.36934120560851286</v>
      </c>
    </row>
    <row r="154" spans="1:6" outlineLevel="1" x14ac:dyDescent="0.2">
      <c r="A154" s="17" t="s">
        <v>748</v>
      </c>
      <c r="B154" s="133"/>
      <c r="C154" s="138"/>
      <c r="D154" s="138"/>
      <c r="E154" s="138"/>
    </row>
    <row r="155" spans="1:6" outlineLevel="1" x14ac:dyDescent="0.2">
      <c r="A155" s="17" t="s">
        <v>749</v>
      </c>
      <c r="B155" s="133"/>
      <c r="C155" s="138"/>
      <c r="D155" s="138"/>
      <c r="E155" s="138"/>
    </row>
    <row r="156" spans="1:6" outlineLevel="1" x14ac:dyDescent="0.2">
      <c r="A156" s="17" t="s">
        <v>750</v>
      </c>
      <c r="B156" s="133"/>
      <c r="C156" s="138"/>
      <c r="D156" s="138"/>
      <c r="E156" s="138"/>
    </row>
    <row r="157" spans="1:6" outlineLevel="1" x14ac:dyDescent="0.2">
      <c r="A157" s="17" t="s">
        <v>751</v>
      </c>
      <c r="B157" s="135"/>
      <c r="C157" s="148"/>
      <c r="D157" s="148"/>
      <c r="E157" s="148"/>
    </row>
    <row r="158" spans="1:6" outlineLevel="1" x14ac:dyDescent="0.2">
      <c r="A158" s="17" t="s">
        <v>752</v>
      </c>
      <c r="B158" s="135"/>
      <c r="C158" s="148"/>
      <c r="D158" s="148"/>
      <c r="E158" s="148"/>
    </row>
    <row r="159" spans="1:6" ht="15" customHeight="1" x14ac:dyDescent="0.2">
      <c r="A159" s="28" t="s">
        <v>1408</v>
      </c>
      <c r="B159" s="29" t="s">
        <v>753</v>
      </c>
      <c r="C159" s="28" t="s">
        <v>587</v>
      </c>
      <c r="D159" s="28" t="s">
        <v>588</v>
      </c>
      <c r="E159" s="31" t="s">
        <v>551</v>
      </c>
      <c r="F159" s="31"/>
    </row>
    <row r="160" spans="1:6" x14ac:dyDescent="0.2">
      <c r="A160" s="17" t="s">
        <v>754</v>
      </c>
      <c r="B160" s="17" t="s">
        <v>755</v>
      </c>
      <c r="C160" s="38">
        <v>1.3321548344631762E-4</v>
      </c>
      <c r="D160" s="38" t="s">
        <v>577</v>
      </c>
      <c r="E160" s="38">
        <f>C160</f>
        <v>1.3321548344631762E-4</v>
      </c>
    </row>
    <row r="161" spans="1:6" x14ac:dyDescent="0.2">
      <c r="A161" s="17" t="s">
        <v>756</v>
      </c>
      <c r="B161" s="17" t="s">
        <v>757</v>
      </c>
      <c r="C161" s="38">
        <v>0.99986678451655364</v>
      </c>
      <c r="D161" s="38" t="s">
        <v>577</v>
      </c>
      <c r="E161" s="38">
        <f t="shared" ref="E161:E162" si="6">C161</f>
        <v>0.99986678451655364</v>
      </c>
    </row>
    <row r="162" spans="1:6" x14ac:dyDescent="0.2">
      <c r="A162" s="17" t="s">
        <v>758</v>
      </c>
      <c r="B162" s="17" t="s">
        <v>94</v>
      </c>
      <c r="C162" s="38">
        <v>0</v>
      </c>
      <c r="D162" s="38" t="s">
        <v>577</v>
      </c>
      <c r="E162" s="38">
        <f t="shared" si="6"/>
        <v>0</v>
      </c>
    </row>
    <row r="163" spans="1:6" outlineLevel="1" x14ac:dyDescent="0.2">
      <c r="A163" s="17" t="s">
        <v>759</v>
      </c>
      <c r="B163" s="133"/>
      <c r="C163" s="133"/>
      <c r="D163" s="133"/>
      <c r="E163" s="133"/>
    </row>
    <row r="164" spans="1:6" outlineLevel="1" x14ac:dyDescent="0.2">
      <c r="A164" s="17" t="s">
        <v>760</v>
      </c>
      <c r="B164" s="133"/>
      <c r="C164" s="133"/>
      <c r="D164" s="133"/>
      <c r="E164" s="133"/>
    </row>
    <row r="165" spans="1:6" outlineLevel="1" x14ac:dyDescent="0.2">
      <c r="A165" s="17" t="s">
        <v>761</v>
      </c>
      <c r="B165" s="133"/>
      <c r="C165" s="133"/>
      <c r="D165" s="133"/>
      <c r="E165" s="133"/>
    </row>
    <row r="166" spans="1:6" outlineLevel="1" x14ac:dyDescent="0.2">
      <c r="A166" s="17" t="s">
        <v>762</v>
      </c>
      <c r="B166" s="135"/>
      <c r="C166" s="135"/>
      <c r="D166" s="135"/>
      <c r="E166" s="135"/>
    </row>
    <row r="167" spans="1:6" outlineLevel="1" x14ac:dyDescent="0.2">
      <c r="A167" s="17" t="s">
        <v>763</v>
      </c>
      <c r="B167" s="135"/>
      <c r="C167" s="135"/>
      <c r="D167" s="135"/>
      <c r="E167" s="135"/>
    </row>
    <row r="168" spans="1:6" outlineLevel="1" x14ac:dyDescent="0.2">
      <c r="A168" s="17" t="s">
        <v>764</v>
      </c>
      <c r="B168" s="135"/>
      <c r="C168" s="135"/>
      <c r="D168" s="135"/>
      <c r="E168" s="135"/>
    </row>
    <row r="169" spans="1:6" ht="15" customHeight="1" x14ac:dyDescent="0.2">
      <c r="A169" s="28" t="s">
        <v>1410</v>
      </c>
      <c r="B169" s="29" t="s">
        <v>765</v>
      </c>
      <c r="C169" s="28" t="s">
        <v>587</v>
      </c>
      <c r="D169" s="28" t="s">
        <v>588</v>
      </c>
      <c r="E169" s="31" t="s">
        <v>551</v>
      </c>
      <c r="F169" s="31"/>
    </row>
    <row r="170" spans="1:6" x14ac:dyDescent="0.2">
      <c r="A170" s="17" t="s">
        <v>766</v>
      </c>
      <c r="B170" s="55" t="s">
        <v>767</v>
      </c>
      <c r="C170" s="38">
        <v>0.14266491325106595</v>
      </c>
      <c r="D170" s="38" t="s">
        <v>577</v>
      </c>
      <c r="E170" s="38">
        <f t="shared" ref="E170:E174" si="7">C170</f>
        <v>0.14266491325106595</v>
      </c>
    </row>
    <row r="171" spans="1:6" x14ac:dyDescent="0.2">
      <c r="A171" s="17" t="s">
        <v>768</v>
      </c>
      <c r="B171" s="55" t="s">
        <v>769</v>
      </c>
      <c r="C171" s="38">
        <v>0.18793041467539121</v>
      </c>
      <c r="D171" s="38" t="s">
        <v>577</v>
      </c>
      <c r="E171" s="38">
        <f t="shared" si="7"/>
        <v>0.18793041467539121</v>
      </c>
    </row>
    <row r="172" spans="1:6" x14ac:dyDescent="0.2">
      <c r="A172" s="17" t="s">
        <v>770</v>
      </c>
      <c r="B172" s="55" t="s">
        <v>771</v>
      </c>
      <c r="C172" s="38">
        <v>0.11679657062470013</v>
      </c>
      <c r="D172" s="38" t="s">
        <v>577</v>
      </c>
      <c r="E172" s="38">
        <f t="shared" si="7"/>
        <v>0.11679657062470013</v>
      </c>
    </row>
    <row r="173" spans="1:6" x14ac:dyDescent="0.2">
      <c r="A173" s="17" t="s">
        <v>772</v>
      </c>
      <c r="B173" s="55" t="s">
        <v>773</v>
      </c>
      <c r="C173" s="38">
        <v>0.33146051174675828</v>
      </c>
      <c r="D173" s="38" t="s">
        <v>577</v>
      </c>
      <c r="E173" s="38">
        <f t="shared" si="7"/>
        <v>0.33146051174675828</v>
      </c>
    </row>
    <row r="174" spans="1:6" x14ac:dyDescent="0.2">
      <c r="A174" s="17" t="s">
        <v>774</v>
      </c>
      <c r="B174" s="55" t="s">
        <v>775</v>
      </c>
      <c r="C174" s="38">
        <v>0.22103712427482647</v>
      </c>
      <c r="D174" s="38" t="s">
        <v>577</v>
      </c>
      <c r="E174" s="38">
        <f t="shared" si="7"/>
        <v>0.22103712427482647</v>
      </c>
    </row>
    <row r="175" spans="1:6" outlineLevel="1" x14ac:dyDescent="0.2">
      <c r="A175" s="17" t="s">
        <v>776</v>
      </c>
      <c r="B175" s="134"/>
      <c r="C175" s="148"/>
      <c r="D175" s="148"/>
      <c r="E175" s="148"/>
    </row>
    <row r="176" spans="1:6" outlineLevel="1" x14ac:dyDescent="0.2">
      <c r="A176" s="17" t="s">
        <v>777</v>
      </c>
      <c r="B176" s="134"/>
      <c r="C176" s="148"/>
      <c r="D176" s="148"/>
      <c r="E176" s="148"/>
    </row>
    <row r="177" spans="1:6" outlineLevel="1" x14ac:dyDescent="0.2">
      <c r="A177" s="17" t="s">
        <v>778</v>
      </c>
      <c r="B177" s="149" t="s">
        <v>431</v>
      </c>
      <c r="C177" s="148"/>
      <c r="D177" s="148"/>
      <c r="E177" s="148"/>
    </row>
    <row r="178" spans="1:6" outlineLevel="1" x14ac:dyDescent="0.2">
      <c r="A178" s="17" t="s">
        <v>779</v>
      </c>
      <c r="B178" s="149" t="s">
        <v>431</v>
      </c>
      <c r="C178" s="148"/>
      <c r="D178" s="148"/>
      <c r="E178" s="148"/>
    </row>
    <row r="179" spans="1:6" ht="15" customHeight="1" x14ac:dyDescent="0.2">
      <c r="A179" s="28" t="s">
        <v>1408</v>
      </c>
      <c r="B179" s="63" t="s">
        <v>780</v>
      </c>
      <c r="C179" s="28" t="s">
        <v>587</v>
      </c>
      <c r="D179" s="28" t="s">
        <v>588</v>
      </c>
      <c r="E179" s="28" t="s">
        <v>551</v>
      </c>
      <c r="F179" s="31"/>
    </row>
    <row r="180" spans="1:6" x14ac:dyDescent="0.2">
      <c r="A180" s="17" t="s">
        <v>781</v>
      </c>
      <c r="B180" s="17" t="s">
        <v>782</v>
      </c>
      <c r="C180" s="38">
        <v>0</v>
      </c>
      <c r="D180" s="38" t="s">
        <v>577</v>
      </c>
      <c r="E180" s="38">
        <f>C180</f>
        <v>0</v>
      </c>
    </row>
    <row r="181" spans="1:6" outlineLevel="1" x14ac:dyDescent="0.2">
      <c r="A181" s="17" t="s">
        <v>783</v>
      </c>
      <c r="B181" s="100" t="s">
        <v>784</v>
      </c>
      <c r="C181" s="38" t="s">
        <v>577</v>
      </c>
      <c r="D181" s="38" t="s">
        <v>577</v>
      </c>
      <c r="E181" s="38" t="str">
        <f>C181</f>
        <v>ND2</v>
      </c>
    </row>
    <row r="182" spans="1:6" outlineLevel="1" x14ac:dyDescent="0.2">
      <c r="A182" s="17" t="s">
        <v>785</v>
      </c>
      <c r="B182" s="150"/>
      <c r="C182" s="148"/>
      <c r="D182" s="148"/>
      <c r="E182" s="148"/>
    </row>
    <row r="183" spans="1:6" outlineLevel="1" x14ac:dyDescent="0.2">
      <c r="A183" s="17" t="s">
        <v>786</v>
      </c>
      <c r="B183" s="150"/>
      <c r="C183" s="148"/>
      <c r="D183" s="148"/>
      <c r="E183" s="148"/>
    </row>
    <row r="184" spans="1:6" outlineLevel="1" x14ac:dyDescent="0.2">
      <c r="A184" s="17" t="s">
        <v>787</v>
      </c>
      <c r="B184" s="150"/>
      <c r="C184" s="148"/>
      <c r="D184" s="148"/>
      <c r="E184" s="148"/>
    </row>
    <row r="185" spans="1:6" ht="18.75" x14ac:dyDescent="0.2">
      <c r="A185" s="101"/>
      <c r="B185" s="102" t="s">
        <v>548</v>
      </c>
      <c r="C185" s="101"/>
      <c r="D185" s="101"/>
      <c r="E185" s="103"/>
      <c r="F185" s="103"/>
    </row>
    <row r="186" spans="1:6" ht="15" customHeight="1" x14ac:dyDescent="0.2">
      <c r="A186" s="28" t="s">
        <v>1404</v>
      </c>
      <c r="B186" s="29" t="s">
        <v>788</v>
      </c>
      <c r="C186" s="28" t="s">
        <v>789</v>
      </c>
      <c r="D186" s="28" t="s">
        <v>790</v>
      </c>
      <c r="E186" s="28" t="s">
        <v>587</v>
      </c>
      <c r="F186" s="28" t="s">
        <v>791</v>
      </c>
    </row>
    <row r="187" spans="1:6" x14ac:dyDescent="0.2">
      <c r="A187" s="17" t="s">
        <v>792</v>
      </c>
      <c r="B187" s="32" t="s">
        <v>793</v>
      </c>
      <c r="C187" s="33">
        <f>C12/C28*1000</f>
        <v>243.08471259743132</v>
      </c>
      <c r="D187" s="33">
        <f>C28</f>
        <v>13779</v>
      </c>
      <c r="E187" s="133"/>
      <c r="F187" s="133"/>
    </row>
    <row r="188" spans="1:6" x14ac:dyDescent="0.2">
      <c r="A188" s="151"/>
      <c r="B188" s="152" t="s">
        <v>431</v>
      </c>
      <c r="C188" s="144"/>
      <c r="D188" s="144"/>
      <c r="E188" s="142"/>
      <c r="F188" s="142"/>
    </row>
    <row r="189" spans="1:6" x14ac:dyDescent="0.2">
      <c r="A189" s="135"/>
      <c r="B189" s="32" t="s">
        <v>794</v>
      </c>
      <c r="C189" s="133"/>
      <c r="D189" s="133"/>
      <c r="E189" s="153"/>
      <c r="F189" s="153"/>
    </row>
    <row r="190" spans="1:6" x14ac:dyDescent="0.2">
      <c r="A190" s="17" t="s">
        <v>795</v>
      </c>
      <c r="B190" s="77" t="s">
        <v>796</v>
      </c>
      <c r="C190" s="33">
        <v>2958.1887571000029</v>
      </c>
      <c r="D190" s="94">
        <v>13410</v>
      </c>
      <c r="E190" s="45">
        <f>IF($C$214=0,"",IF(C190="[for completion]","",IF(C190="","",C190/$C$214)))</f>
        <v>0.88318266206007978</v>
      </c>
      <c r="F190" s="45">
        <f>IF($D$214=0,"",IF(D190="[for completion]","",IF(D190="","",D190/$D$214)))</f>
        <v>0.97322011757021554</v>
      </c>
    </row>
    <row r="191" spans="1:6" x14ac:dyDescent="0.2">
      <c r="A191" s="17" t="s">
        <v>797</v>
      </c>
      <c r="B191" s="77" t="s">
        <v>798</v>
      </c>
      <c r="C191" s="33">
        <v>350.12675311000015</v>
      </c>
      <c r="D191" s="94">
        <v>348</v>
      </c>
      <c r="E191" s="45">
        <f t="shared" ref="E191:E213" si="8">IF($C$214=0,"",IF(C191="[for completion]","",IF(C191="","",C191/$C$214)))</f>
        <v>0.10453216588291182</v>
      </c>
      <c r="F191" s="45">
        <f t="shared" ref="F191:F213" si="9">IF($D$214=0,"",IF(D191="[for completion]","",IF(D191="","",D191/$D$214)))</f>
        <v>2.5255824080121926E-2</v>
      </c>
    </row>
    <row r="192" spans="1:6" x14ac:dyDescent="0.2">
      <c r="A192" s="17" t="s">
        <v>799</v>
      </c>
      <c r="B192" s="77" t="s">
        <v>800</v>
      </c>
      <c r="C192" s="33">
        <v>32.894792760000001</v>
      </c>
      <c r="D192" s="94">
        <v>18</v>
      </c>
      <c r="E192" s="45">
        <f t="shared" si="8"/>
        <v>9.820911721053276E-3</v>
      </c>
      <c r="F192" s="45">
        <f t="shared" si="9"/>
        <v>1.3063357282821686E-3</v>
      </c>
    </row>
    <row r="193" spans="1:6" x14ac:dyDescent="0.2">
      <c r="A193" s="17" t="s">
        <v>801</v>
      </c>
      <c r="B193" s="77" t="s">
        <v>802</v>
      </c>
      <c r="C193" s="33">
        <v>5.0276501999999992</v>
      </c>
      <c r="D193" s="94">
        <v>2</v>
      </c>
      <c r="E193" s="45">
        <f t="shared" si="8"/>
        <v>1.5010311552586244E-3</v>
      </c>
      <c r="F193" s="45">
        <f t="shared" si="9"/>
        <v>1.4514841425357429E-4</v>
      </c>
    </row>
    <row r="194" spans="1:6" x14ac:dyDescent="0.2">
      <c r="A194" s="17" t="s">
        <v>803</v>
      </c>
      <c r="B194" s="77" t="s">
        <v>804</v>
      </c>
      <c r="C194" s="33">
        <v>3.22630171</v>
      </c>
      <c r="D194" s="94">
        <v>1</v>
      </c>
      <c r="E194" s="45">
        <f t="shared" si="8"/>
        <v>9.6322918069641683E-4</v>
      </c>
      <c r="F194" s="45">
        <f t="shared" si="9"/>
        <v>7.2574207126787144E-5</v>
      </c>
    </row>
    <row r="195" spans="1:6" x14ac:dyDescent="0.2">
      <c r="A195" s="17" t="s">
        <v>805</v>
      </c>
      <c r="B195" s="145" t="s">
        <v>431</v>
      </c>
      <c r="C195" s="133"/>
      <c r="D195" s="133"/>
      <c r="E195" s="45" t="str">
        <f t="shared" si="8"/>
        <v/>
      </c>
      <c r="F195" s="45" t="str">
        <f t="shared" si="9"/>
        <v/>
      </c>
    </row>
    <row r="196" spans="1:6" x14ac:dyDescent="0.2">
      <c r="A196" s="17" t="s">
        <v>806</v>
      </c>
      <c r="B196" s="145" t="s">
        <v>431</v>
      </c>
      <c r="C196" s="133"/>
      <c r="D196" s="133"/>
      <c r="E196" s="45" t="str">
        <f t="shared" si="8"/>
        <v/>
      </c>
      <c r="F196" s="45" t="str">
        <f t="shared" si="9"/>
        <v/>
      </c>
    </row>
    <row r="197" spans="1:6" x14ac:dyDescent="0.2">
      <c r="A197" s="17" t="s">
        <v>807</v>
      </c>
      <c r="B197" s="145" t="s">
        <v>431</v>
      </c>
      <c r="C197" s="133"/>
      <c r="D197" s="133"/>
      <c r="E197" s="45" t="str">
        <f t="shared" si="8"/>
        <v/>
      </c>
      <c r="F197" s="45" t="str">
        <f t="shared" si="9"/>
        <v/>
      </c>
    </row>
    <row r="198" spans="1:6" x14ac:dyDescent="0.2">
      <c r="A198" s="17" t="s">
        <v>808</v>
      </c>
      <c r="B198" s="145" t="s">
        <v>431</v>
      </c>
      <c r="C198" s="133"/>
      <c r="D198" s="133"/>
      <c r="E198" s="45" t="str">
        <f t="shared" si="8"/>
        <v/>
      </c>
      <c r="F198" s="45" t="str">
        <f t="shared" si="9"/>
        <v/>
      </c>
    </row>
    <row r="199" spans="1:6" x14ac:dyDescent="0.2">
      <c r="A199" s="17" t="s">
        <v>809</v>
      </c>
      <c r="B199" s="145" t="s">
        <v>431</v>
      </c>
      <c r="C199" s="133"/>
      <c r="D199" s="133"/>
      <c r="E199" s="45" t="str">
        <f t="shared" si="8"/>
        <v/>
      </c>
      <c r="F199" s="45" t="str">
        <f t="shared" si="9"/>
        <v/>
      </c>
    </row>
    <row r="200" spans="1:6" x14ac:dyDescent="0.2">
      <c r="A200" s="17" t="s">
        <v>810</v>
      </c>
      <c r="B200" s="145" t="s">
        <v>431</v>
      </c>
      <c r="C200" s="133"/>
      <c r="D200" s="133"/>
      <c r="E200" s="45" t="str">
        <f t="shared" si="8"/>
        <v/>
      </c>
      <c r="F200" s="45" t="str">
        <f t="shared" si="9"/>
        <v/>
      </c>
    </row>
    <row r="201" spans="1:6" x14ac:dyDescent="0.2">
      <c r="A201" s="17" t="s">
        <v>811</v>
      </c>
      <c r="B201" s="145" t="s">
        <v>431</v>
      </c>
      <c r="C201" s="133"/>
      <c r="D201" s="133"/>
      <c r="E201" s="45" t="str">
        <f t="shared" si="8"/>
        <v/>
      </c>
      <c r="F201" s="45" t="str">
        <f t="shared" si="9"/>
        <v/>
      </c>
    </row>
    <row r="202" spans="1:6" x14ac:dyDescent="0.2">
      <c r="A202" s="17" t="s">
        <v>812</v>
      </c>
      <c r="B202" s="145" t="s">
        <v>431</v>
      </c>
      <c r="C202" s="133"/>
      <c r="D202" s="133"/>
      <c r="E202" s="45" t="str">
        <f t="shared" si="8"/>
        <v/>
      </c>
      <c r="F202" s="45" t="str">
        <f t="shared" si="9"/>
        <v/>
      </c>
    </row>
    <row r="203" spans="1:6" x14ac:dyDescent="0.2">
      <c r="A203" s="17" t="s">
        <v>813</v>
      </c>
      <c r="B203" s="145" t="s">
        <v>431</v>
      </c>
      <c r="C203" s="133"/>
      <c r="D203" s="133"/>
      <c r="E203" s="45" t="str">
        <f t="shared" si="8"/>
        <v/>
      </c>
      <c r="F203" s="45" t="str">
        <f t="shared" si="9"/>
        <v/>
      </c>
    </row>
    <row r="204" spans="1:6" x14ac:dyDescent="0.2">
      <c r="A204" s="17" t="s">
        <v>814</v>
      </c>
      <c r="B204" s="145" t="s">
        <v>431</v>
      </c>
      <c r="C204" s="133"/>
      <c r="D204" s="133"/>
      <c r="E204" s="45" t="str">
        <f t="shared" si="8"/>
        <v/>
      </c>
      <c r="F204" s="45" t="str">
        <f t="shared" si="9"/>
        <v/>
      </c>
    </row>
    <row r="205" spans="1:6" x14ac:dyDescent="0.2">
      <c r="A205" s="17" t="s">
        <v>815</v>
      </c>
      <c r="B205" s="145" t="s">
        <v>431</v>
      </c>
      <c r="C205" s="133"/>
      <c r="D205" s="133"/>
      <c r="E205" s="45" t="str">
        <f t="shared" si="8"/>
        <v/>
      </c>
      <c r="F205" s="45" t="str">
        <f t="shared" si="9"/>
        <v/>
      </c>
    </row>
    <row r="206" spans="1:6" x14ac:dyDescent="0.2">
      <c r="A206" s="17" t="s">
        <v>816</v>
      </c>
      <c r="B206" s="145" t="s">
        <v>431</v>
      </c>
      <c r="C206" s="133"/>
      <c r="D206" s="133"/>
      <c r="E206" s="45" t="str">
        <f t="shared" si="8"/>
        <v/>
      </c>
      <c r="F206" s="45" t="str">
        <f t="shared" si="9"/>
        <v/>
      </c>
    </row>
    <row r="207" spans="1:6" x14ac:dyDescent="0.2">
      <c r="A207" s="17" t="s">
        <v>817</v>
      </c>
      <c r="B207" s="145" t="s">
        <v>431</v>
      </c>
      <c r="C207" s="133"/>
      <c r="D207" s="133"/>
      <c r="E207" s="45" t="str">
        <f t="shared" si="8"/>
        <v/>
      </c>
      <c r="F207" s="45" t="str">
        <f t="shared" si="9"/>
        <v/>
      </c>
    </row>
    <row r="208" spans="1:6" x14ac:dyDescent="0.2">
      <c r="A208" s="17" t="s">
        <v>818</v>
      </c>
      <c r="B208" s="145" t="s">
        <v>431</v>
      </c>
      <c r="C208" s="133"/>
      <c r="D208" s="133"/>
      <c r="E208" s="45" t="str">
        <f t="shared" si="8"/>
        <v/>
      </c>
      <c r="F208" s="45" t="str">
        <f t="shared" si="9"/>
        <v/>
      </c>
    </row>
    <row r="209" spans="1:6" x14ac:dyDescent="0.2">
      <c r="A209" s="17" t="s">
        <v>819</v>
      </c>
      <c r="B209" s="145" t="s">
        <v>431</v>
      </c>
      <c r="C209" s="133"/>
      <c r="D209" s="133"/>
      <c r="E209" s="45" t="str">
        <f t="shared" si="8"/>
        <v/>
      </c>
      <c r="F209" s="45" t="str">
        <f t="shared" si="9"/>
        <v/>
      </c>
    </row>
    <row r="210" spans="1:6" x14ac:dyDescent="0.2">
      <c r="A210" s="17" t="s">
        <v>820</v>
      </c>
      <c r="B210" s="145" t="s">
        <v>431</v>
      </c>
      <c r="C210" s="133"/>
      <c r="D210" s="133"/>
      <c r="E210" s="45" t="str">
        <f t="shared" si="8"/>
        <v/>
      </c>
      <c r="F210" s="45" t="str">
        <f t="shared" si="9"/>
        <v/>
      </c>
    </row>
    <row r="211" spans="1:6" x14ac:dyDescent="0.2">
      <c r="A211" s="17" t="s">
        <v>821</v>
      </c>
      <c r="B211" s="145" t="s">
        <v>431</v>
      </c>
      <c r="C211" s="133"/>
      <c r="D211" s="133"/>
      <c r="E211" s="45" t="str">
        <f t="shared" si="8"/>
        <v/>
      </c>
      <c r="F211" s="45" t="str">
        <f t="shared" si="9"/>
        <v/>
      </c>
    </row>
    <row r="212" spans="1:6" x14ac:dyDescent="0.2">
      <c r="A212" s="17" t="s">
        <v>822</v>
      </c>
      <c r="B212" s="145" t="s">
        <v>431</v>
      </c>
      <c r="C212" s="133"/>
      <c r="D212" s="133"/>
      <c r="E212" s="45" t="str">
        <f t="shared" si="8"/>
        <v/>
      </c>
      <c r="F212" s="45" t="str">
        <f t="shared" si="9"/>
        <v/>
      </c>
    </row>
    <row r="213" spans="1:6" x14ac:dyDescent="0.2">
      <c r="A213" s="17" t="s">
        <v>823</v>
      </c>
      <c r="B213" s="145" t="s">
        <v>431</v>
      </c>
      <c r="C213" s="133"/>
      <c r="D213" s="133"/>
      <c r="E213" s="45" t="str">
        <f t="shared" si="8"/>
        <v/>
      </c>
      <c r="F213" s="45" t="str">
        <f t="shared" si="9"/>
        <v/>
      </c>
    </row>
    <row r="214" spans="1:6" x14ac:dyDescent="0.2">
      <c r="A214" s="17" t="s">
        <v>824</v>
      </c>
      <c r="B214" s="47" t="s">
        <v>96</v>
      </c>
      <c r="C214" s="48">
        <f>SUM(C190:C213)</f>
        <v>3349.4642548800034</v>
      </c>
      <c r="D214" s="106">
        <f>SUM(D190:D213)</f>
        <v>13779</v>
      </c>
      <c r="E214" s="107">
        <f>SUM(E190:E213)</f>
        <v>0.99999999999999989</v>
      </c>
      <c r="F214" s="107">
        <f>SUM(F190:F213)</f>
        <v>1</v>
      </c>
    </row>
    <row r="215" spans="1:6" ht="15" customHeight="1" x14ac:dyDescent="0.2">
      <c r="A215" s="28" t="s">
        <v>1407</v>
      </c>
      <c r="B215" s="28" t="s">
        <v>825</v>
      </c>
      <c r="C215" s="28" t="s">
        <v>789</v>
      </c>
      <c r="D215" s="28" t="s">
        <v>790</v>
      </c>
      <c r="E215" s="28" t="s">
        <v>587</v>
      </c>
      <c r="F215" s="28" t="s">
        <v>791</v>
      </c>
    </row>
    <row r="216" spans="1:6" x14ac:dyDescent="0.2">
      <c r="A216" s="17" t="s">
        <v>826</v>
      </c>
      <c r="B216" s="17" t="s">
        <v>827</v>
      </c>
      <c r="C216" s="38">
        <v>0.60574063019488122</v>
      </c>
      <c r="D216" s="138"/>
      <c r="E216" s="138"/>
      <c r="F216" s="138"/>
    </row>
    <row r="217" spans="1:6" x14ac:dyDescent="0.2">
      <c r="A217" s="135"/>
      <c r="B217" s="135"/>
      <c r="C217" s="133"/>
      <c r="D217" s="133"/>
      <c r="E217" s="133"/>
      <c r="F217" s="133"/>
    </row>
    <row r="218" spans="1:6" x14ac:dyDescent="0.2">
      <c r="A218" s="135"/>
      <c r="B218" s="32" t="s">
        <v>828</v>
      </c>
      <c r="C218" s="133"/>
      <c r="D218" s="133"/>
      <c r="E218" s="133"/>
      <c r="F218" s="133"/>
    </row>
    <row r="219" spans="1:6" x14ac:dyDescent="0.2">
      <c r="A219" s="17" t="s">
        <v>829</v>
      </c>
      <c r="B219" s="17" t="s">
        <v>830</v>
      </c>
      <c r="C219" s="33">
        <v>126.28409671999998</v>
      </c>
      <c r="D219" s="94">
        <v>795</v>
      </c>
      <c r="E219" s="45">
        <f t="shared" ref="E219:E233" si="10">IF($C$227=0,"",IF(C219="[for completion]","",C219/$C$227))</f>
        <v>3.7702774864968487E-2</v>
      </c>
      <c r="F219" s="45">
        <f t="shared" ref="F219:F233" si="11">IF($D$227=0,"",IF(D219="[for completion]","",D219/$D$227))</f>
        <v>5.7696494665795774E-2</v>
      </c>
    </row>
    <row r="220" spans="1:6" x14ac:dyDescent="0.2">
      <c r="A220" s="17" t="s">
        <v>831</v>
      </c>
      <c r="B220" s="17" t="s">
        <v>832</v>
      </c>
      <c r="C220" s="33">
        <v>530.40402823000034</v>
      </c>
      <c r="D220" s="94">
        <v>2548</v>
      </c>
      <c r="E220" s="45">
        <f t="shared" si="10"/>
        <v>0.15835488539912879</v>
      </c>
      <c r="F220" s="45">
        <f t="shared" si="11"/>
        <v>0.18491907975905364</v>
      </c>
    </row>
    <row r="221" spans="1:6" x14ac:dyDescent="0.2">
      <c r="A221" s="17" t="s">
        <v>833</v>
      </c>
      <c r="B221" s="17" t="s">
        <v>834</v>
      </c>
      <c r="C221" s="33">
        <v>824.86976938999919</v>
      </c>
      <c r="D221" s="94">
        <v>3502</v>
      </c>
      <c r="E221" s="45">
        <f t="shared" si="10"/>
        <v>0.24626916623702019</v>
      </c>
      <c r="F221" s="45">
        <f t="shared" si="11"/>
        <v>0.25415487335800857</v>
      </c>
    </row>
    <row r="222" spans="1:6" x14ac:dyDescent="0.2">
      <c r="A222" s="17" t="s">
        <v>835</v>
      </c>
      <c r="B222" s="17" t="s">
        <v>836</v>
      </c>
      <c r="C222" s="33">
        <v>1077.4948227200011</v>
      </c>
      <c r="D222" s="94">
        <v>4088</v>
      </c>
      <c r="E222" s="45">
        <f t="shared" si="10"/>
        <v>0.32169169178328932</v>
      </c>
      <c r="F222" s="45">
        <f t="shared" si="11"/>
        <v>0.29668335873430585</v>
      </c>
    </row>
    <row r="223" spans="1:6" x14ac:dyDescent="0.2">
      <c r="A223" s="17" t="s">
        <v>837</v>
      </c>
      <c r="B223" s="17" t="s">
        <v>838</v>
      </c>
      <c r="C223" s="33">
        <v>790.41153781999731</v>
      </c>
      <c r="D223" s="94">
        <v>2846</v>
      </c>
      <c r="E223" s="45">
        <f t="shared" si="10"/>
        <v>0.23598148171559322</v>
      </c>
      <c r="F223" s="45">
        <f t="shared" si="11"/>
        <v>0.2065461934828362</v>
      </c>
    </row>
    <row r="224" spans="1:6" x14ac:dyDescent="0.2">
      <c r="A224" s="17" t="s">
        <v>839</v>
      </c>
      <c r="B224" s="17" t="s">
        <v>840</v>
      </c>
      <c r="C224" s="33">
        <v>0</v>
      </c>
      <c r="D224" s="94">
        <v>0</v>
      </c>
      <c r="E224" s="45">
        <f t="shared" si="10"/>
        <v>0</v>
      </c>
      <c r="F224" s="45">
        <f t="shared" si="11"/>
        <v>0</v>
      </c>
    </row>
    <row r="225" spans="1:6" x14ac:dyDescent="0.2">
      <c r="A225" s="17" t="s">
        <v>841</v>
      </c>
      <c r="B225" s="17" t="s">
        <v>842</v>
      </c>
      <c r="C225" s="33">
        <v>0</v>
      </c>
      <c r="D225" s="94">
        <v>0</v>
      </c>
      <c r="E225" s="45">
        <f t="shared" si="10"/>
        <v>0</v>
      </c>
      <c r="F225" s="45">
        <f t="shared" si="11"/>
        <v>0</v>
      </c>
    </row>
    <row r="226" spans="1:6" x14ac:dyDescent="0.2">
      <c r="A226" s="17" t="s">
        <v>843</v>
      </c>
      <c r="B226" s="17" t="s">
        <v>844</v>
      </c>
      <c r="C226" s="33">
        <v>0</v>
      </c>
      <c r="D226" s="94">
        <v>0</v>
      </c>
      <c r="E226" s="45">
        <f t="shared" si="10"/>
        <v>0</v>
      </c>
      <c r="F226" s="45">
        <f t="shared" si="11"/>
        <v>0</v>
      </c>
    </row>
    <row r="227" spans="1:6" x14ac:dyDescent="0.2">
      <c r="A227" s="17" t="s">
        <v>845</v>
      </c>
      <c r="B227" s="47" t="s">
        <v>96</v>
      </c>
      <c r="C227" s="64">
        <f>SUM(C219:C226)</f>
        <v>3349.464254879998</v>
      </c>
      <c r="D227" s="108">
        <f>SUM(D219:D226)</f>
        <v>13779</v>
      </c>
      <c r="E227" s="91">
        <f>SUM(E219:E226)</f>
        <v>1</v>
      </c>
      <c r="F227" s="91">
        <f>SUM(F219:F226)</f>
        <v>1</v>
      </c>
    </row>
    <row r="228" spans="1:6" outlineLevel="1" x14ac:dyDescent="0.2">
      <c r="A228" s="17" t="s">
        <v>846</v>
      </c>
      <c r="B228" s="92" t="s">
        <v>847</v>
      </c>
      <c r="C228" s="133"/>
      <c r="D228" s="133"/>
      <c r="E228" s="45">
        <f t="shared" si="10"/>
        <v>0</v>
      </c>
      <c r="F228" s="45">
        <f t="shared" si="11"/>
        <v>0</v>
      </c>
    </row>
    <row r="229" spans="1:6" outlineLevel="1" x14ac:dyDescent="0.2">
      <c r="A229" s="17" t="s">
        <v>848</v>
      </c>
      <c r="B229" s="92" t="s">
        <v>849</v>
      </c>
      <c r="C229" s="133"/>
      <c r="D229" s="133"/>
      <c r="E229" s="45">
        <f t="shared" si="10"/>
        <v>0</v>
      </c>
      <c r="F229" s="45">
        <f t="shared" si="11"/>
        <v>0</v>
      </c>
    </row>
    <row r="230" spans="1:6" outlineLevel="1" x14ac:dyDescent="0.2">
      <c r="A230" s="17" t="s">
        <v>850</v>
      </c>
      <c r="B230" s="92" t="s">
        <v>851</v>
      </c>
      <c r="C230" s="133"/>
      <c r="D230" s="133"/>
      <c r="E230" s="45">
        <f t="shared" si="10"/>
        <v>0</v>
      </c>
      <c r="F230" s="45">
        <f t="shared" si="11"/>
        <v>0</v>
      </c>
    </row>
    <row r="231" spans="1:6" outlineLevel="1" x14ac:dyDescent="0.2">
      <c r="A231" s="17" t="s">
        <v>852</v>
      </c>
      <c r="B231" s="92" t="s">
        <v>853</v>
      </c>
      <c r="C231" s="133"/>
      <c r="D231" s="133"/>
      <c r="E231" s="45">
        <f t="shared" si="10"/>
        <v>0</v>
      </c>
      <c r="F231" s="45">
        <f t="shared" si="11"/>
        <v>0</v>
      </c>
    </row>
    <row r="232" spans="1:6" outlineLevel="1" x14ac:dyDescent="0.2">
      <c r="A232" s="17" t="s">
        <v>854</v>
      </c>
      <c r="B232" s="92" t="s">
        <v>855</v>
      </c>
      <c r="C232" s="133"/>
      <c r="D232" s="133"/>
      <c r="E232" s="45">
        <f t="shared" si="10"/>
        <v>0</v>
      </c>
      <c r="F232" s="45">
        <f t="shared" si="11"/>
        <v>0</v>
      </c>
    </row>
    <row r="233" spans="1:6" outlineLevel="1" x14ac:dyDescent="0.2">
      <c r="A233" s="17" t="s">
        <v>856</v>
      </c>
      <c r="B233" s="92" t="s">
        <v>857</v>
      </c>
      <c r="C233" s="133"/>
      <c r="D233" s="133"/>
      <c r="E233" s="45">
        <f t="shared" si="10"/>
        <v>0</v>
      </c>
      <c r="F233" s="45">
        <f t="shared" si="11"/>
        <v>0</v>
      </c>
    </row>
    <row r="234" spans="1:6" outlineLevel="1" x14ac:dyDescent="0.2">
      <c r="A234" s="17" t="s">
        <v>858</v>
      </c>
      <c r="B234" s="154"/>
      <c r="C234" s="135"/>
      <c r="D234" s="135"/>
      <c r="E234" s="140" t="s">
        <v>431</v>
      </c>
      <c r="F234" s="140" t="s">
        <v>431</v>
      </c>
    </row>
    <row r="235" spans="1:6" outlineLevel="1" x14ac:dyDescent="0.2">
      <c r="A235" s="17" t="s">
        <v>859</v>
      </c>
      <c r="B235" s="154"/>
      <c r="C235" s="135"/>
      <c r="D235" s="135"/>
      <c r="E235" s="140" t="s">
        <v>431</v>
      </c>
      <c r="F235" s="140" t="s">
        <v>431</v>
      </c>
    </row>
    <row r="236" spans="1:6" outlineLevel="1" x14ac:dyDescent="0.2">
      <c r="A236" s="17" t="s">
        <v>860</v>
      </c>
      <c r="B236" s="154"/>
      <c r="C236" s="135"/>
      <c r="D236" s="135"/>
      <c r="E236" s="140" t="s">
        <v>431</v>
      </c>
      <c r="F236" s="140" t="s">
        <v>431</v>
      </c>
    </row>
    <row r="237" spans="1:6" ht="15" customHeight="1" x14ac:dyDescent="0.2">
      <c r="A237" s="28" t="s">
        <v>1407</v>
      </c>
      <c r="B237" s="28" t="s">
        <v>861</v>
      </c>
      <c r="C237" s="28" t="s">
        <v>789</v>
      </c>
      <c r="D237" s="28" t="s">
        <v>790</v>
      </c>
      <c r="E237" s="28" t="s">
        <v>587</v>
      </c>
      <c r="F237" s="28" t="s">
        <v>791</v>
      </c>
    </row>
    <row r="238" spans="1:6" x14ac:dyDescent="0.2">
      <c r="A238" s="17" t="s">
        <v>862</v>
      </c>
      <c r="B238" s="17" t="s">
        <v>827</v>
      </c>
      <c r="C238" s="38" t="s">
        <v>577</v>
      </c>
      <c r="D238" s="133"/>
      <c r="E238" s="133"/>
      <c r="F238" s="133"/>
    </row>
    <row r="239" spans="1:6" x14ac:dyDescent="0.2">
      <c r="A239" s="135"/>
      <c r="B239" s="135"/>
      <c r="C239" s="133"/>
      <c r="D239" s="133"/>
      <c r="E239" s="133"/>
      <c r="F239" s="133"/>
    </row>
    <row r="240" spans="1:6" x14ac:dyDescent="0.2">
      <c r="A240" s="135"/>
      <c r="B240" s="32" t="s">
        <v>828</v>
      </c>
      <c r="C240" s="133"/>
      <c r="D240" s="133"/>
      <c r="E240" s="133"/>
      <c r="F240" s="133"/>
    </row>
    <row r="241" spans="1:6" x14ac:dyDescent="0.2">
      <c r="A241" s="17" t="s">
        <v>863</v>
      </c>
      <c r="B241" s="17" t="s">
        <v>830</v>
      </c>
      <c r="C241" s="38" t="s">
        <v>577</v>
      </c>
      <c r="D241" s="38" t="s">
        <v>577</v>
      </c>
      <c r="E241" s="45" t="str">
        <f>IF($C$249=0,"",IF(C241="[Mark as ND1 if not relevant]","",C241/$C$249))</f>
        <v/>
      </c>
      <c r="F241" s="45" t="str">
        <f>IF($D$249=0,"",IF(D241="[Mark as ND1 if not relevant]","",D241/$D$249))</f>
        <v/>
      </c>
    </row>
    <row r="242" spans="1:6" x14ac:dyDescent="0.2">
      <c r="A242" s="17" t="s">
        <v>864</v>
      </c>
      <c r="B242" s="17" t="s">
        <v>832</v>
      </c>
      <c r="C242" s="38" t="s">
        <v>577</v>
      </c>
      <c r="D242" s="38" t="s">
        <v>577</v>
      </c>
      <c r="E242" s="45" t="str">
        <f t="shared" ref="E242:E248" si="12">IF($C$249=0,"",IF(C242="[Mark as ND1 if not relevant]","",C242/$C$249))</f>
        <v/>
      </c>
      <c r="F242" s="45" t="str">
        <f t="shared" ref="F242:F248" si="13">IF($D$249=0,"",IF(D242="[Mark as ND1 if not relevant]","",D242/$D$249))</f>
        <v/>
      </c>
    </row>
    <row r="243" spans="1:6" x14ac:dyDescent="0.2">
      <c r="A243" s="17" t="s">
        <v>865</v>
      </c>
      <c r="B243" s="17" t="s">
        <v>834</v>
      </c>
      <c r="C243" s="38" t="s">
        <v>577</v>
      </c>
      <c r="D243" s="38" t="s">
        <v>577</v>
      </c>
      <c r="E243" s="45" t="str">
        <f t="shared" si="12"/>
        <v/>
      </c>
      <c r="F243" s="45" t="str">
        <f t="shared" si="13"/>
        <v/>
      </c>
    </row>
    <row r="244" spans="1:6" x14ac:dyDescent="0.2">
      <c r="A244" s="17" t="s">
        <v>866</v>
      </c>
      <c r="B244" s="17" t="s">
        <v>836</v>
      </c>
      <c r="C244" s="38" t="s">
        <v>577</v>
      </c>
      <c r="D244" s="38" t="s">
        <v>577</v>
      </c>
      <c r="E244" s="45" t="str">
        <f t="shared" si="12"/>
        <v/>
      </c>
      <c r="F244" s="45" t="str">
        <f t="shared" si="13"/>
        <v/>
      </c>
    </row>
    <row r="245" spans="1:6" x14ac:dyDescent="0.2">
      <c r="A245" s="17" t="s">
        <v>867</v>
      </c>
      <c r="B245" s="17" t="s">
        <v>838</v>
      </c>
      <c r="C245" s="38" t="s">
        <v>577</v>
      </c>
      <c r="D245" s="38" t="s">
        <v>577</v>
      </c>
      <c r="E245" s="45" t="str">
        <f t="shared" si="12"/>
        <v/>
      </c>
      <c r="F245" s="45" t="str">
        <f t="shared" si="13"/>
        <v/>
      </c>
    </row>
    <row r="246" spans="1:6" x14ac:dyDescent="0.2">
      <c r="A246" s="17" t="s">
        <v>868</v>
      </c>
      <c r="B246" s="17" t="s">
        <v>840</v>
      </c>
      <c r="C246" s="38" t="s">
        <v>577</v>
      </c>
      <c r="D246" s="38" t="s">
        <v>577</v>
      </c>
      <c r="E246" s="45" t="str">
        <f t="shared" si="12"/>
        <v/>
      </c>
      <c r="F246" s="45" t="str">
        <f t="shared" si="13"/>
        <v/>
      </c>
    </row>
    <row r="247" spans="1:6" x14ac:dyDescent="0.2">
      <c r="A247" s="17" t="s">
        <v>869</v>
      </c>
      <c r="B247" s="17" t="s">
        <v>842</v>
      </c>
      <c r="C247" s="38" t="s">
        <v>577</v>
      </c>
      <c r="D247" s="38" t="s">
        <v>577</v>
      </c>
      <c r="E247" s="45" t="str">
        <f t="shared" si="12"/>
        <v/>
      </c>
      <c r="F247" s="45" t="str">
        <f t="shared" si="13"/>
        <v/>
      </c>
    </row>
    <row r="248" spans="1:6" x14ac:dyDescent="0.2">
      <c r="A248" s="17" t="s">
        <v>870</v>
      </c>
      <c r="B248" s="17" t="s">
        <v>844</v>
      </c>
      <c r="C248" s="38" t="s">
        <v>577</v>
      </c>
      <c r="D248" s="38" t="s">
        <v>577</v>
      </c>
      <c r="E248" s="45" t="str">
        <f t="shared" si="12"/>
        <v/>
      </c>
      <c r="F248" s="45" t="str">
        <f t="shared" si="13"/>
        <v/>
      </c>
    </row>
    <row r="249" spans="1:6" x14ac:dyDescent="0.2">
      <c r="A249" s="17" t="s">
        <v>871</v>
      </c>
      <c r="B249" s="47" t="s">
        <v>96</v>
      </c>
      <c r="C249" s="64">
        <f>SUM(C241:C248)</f>
        <v>0</v>
      </c>
      <c r="D249" s="108">
        <f>SUM(D241:D248)</f>
        <v>0</v>
      </c>
      <c r="E249" s="91">
        <f>SUM(E241:E248)</f>
        <v>0</v>
      </c>
      <c r="F249" s="91">
        <f>SUM(F241:F248)</f>
        <v>0</v>
      </c>
    </row>
    <row r="250" spans="1:6" outlineLevel="1" x14ac:dyDescent="0.2">
      <c r="A250" s="17" t="s">
        <v>872</v>
      </c>
      <c r="B250" s="92" t="s">
        <v>847</v>
      </c>
      <c r="C250" s="133"/>
      <c r="D250" s="133"/>
      <c r="E250" s="45" t="str">
        <f t="shared" ref="E250:E255" si="14">IF($C$249=0,"",IF(C250="[for completion]","",C250/$C$249))</f>
        <v/>
      </c>
      <c r="F250" s="45" t="str">
        <f t="shared" ref="F250:F255" si="15">IF($D$249=0,"",IF(D250="[for completion]","",D250/$D$249))</f>
        <v/>
      </c>
    </row>
    <row r="251" spans="1:6" outlineLevel="1" x14ac:dyDescent="0.2">
      <c r="A251" s="17" t="s">
        <v>873</v>
      </c>
      <c r="B251" s="92" t="s">
        <v>849</v>
      </c>
      <c r="C251" s="133"/>
      <c r="D251" s="133"/>
      <c r="E251" s="45" t="str">
        <f t="shared" si="14"/>
        <v/>
      </c>
      <c r="F251" s="45" t="str">
        <f t="shared" si="15"/>
        <v/>
      </c>
    </row>
    <row r="252" spans="1:6" outlineLevel="1" x14ac:dyDescent="0.2">
      <c r="A252" s="17" t="s">
        <v>874</v>
      </c>
      <c r="B252" s="92" t="s">
        <v>851</v>
      </c>
      <c r="C252" s="133"/>
      <c r="D252" s="133"/>
      <c r="E252" s="45" t="str">
        <f t="shared" si="14"/>
        <v/>
      </c>
      <c r="F252" s="45" t="str">
        <f t="shared" si="15"/>
        <v/>
      </c>
    </row>
    <row r="253" spans="1:6" outlineLevel="1" x14ac:dyDescent="0.2">
      <c r="A253" s="17" t="s">
        <v>875</v>
      </c>
      <c r="B253" s="92" t="s">
        <v>853</v>
      </c>
      <c r="C253" s="133"/>
      <c r="D253" s="133"/>
      <c r="E253" s="45" t="str">
        <f t="shared" si="14"/>
        <v/>
      </c>
      <c r="F253" s="45" t="str">
        <f t="shared" si="15"/>
        <v/>
      </c>
    </row>
    <row r="254" spans="1:6" outlineLevel="1" x14ac:dyDescent="0.2">
      <c r="A254" s="17" t="s">
        <v>876</v>
      </c>
      <c r="B254" s="92" t="s">
        <v>855</v>
      </c>
      <c r="C254" s="133"/>
      <c r="D254" s="133"/>
      <c r="E254" s="45" t="str">
        <f t="shared" si="14"/>
        <v/>
      </c>
      <c r="F254" s="45" t="str">
        <f t="shared" si="15"/>
        <v/>
      </c>
    </row>
    <row r="255" spans="1:6" outlineLevel="1" x14ac:dyDescent="0.2">
      <c r="A255" s="17" t="s">
        <v>877</v>
      </c>
      <c r="B255" s="92" t="s">
        <v>857</v>
      </c>
      <c r="C255" s="133"/>
      <c r="D255" s="133"/>
      <c r="E255" s="45" t="str">
        <f t="shared" si="14"/>
        <v/>
      </c>
      <c r="F255" s="45" t="str">
        <f t="shared" si="15"/>
        <v/>
      </c>
    </row>
    <row r="256" spans="1:6" outlineLevel="1" x14ac:dyDescent="0.2">
      <c r="A256" s="17" t="s">
        <v>878</v>
      </c>
      <c r="B256" s="154"/>
      <c r="C256" s="135"/>
      <c r="D256" s="135"/>
      <c r="E256" s="140" t="s">
        <v>431</v>
      </c>
      <c r="F256" s="140" t="s">
        <v>431</v>
      </c>
    </row>
    <row r="257" spans="1:6" outlineLevel="1" x14ac:dyDescent="0.2">
      <c r="A257" s="17" t="s">
        <v>879</v>
      </c>
      <c r="B257" s="154"/>
      <c r="C257" s="135"/>
      <c r="D257" s="135"/>
      <c r="E257" s="140" t="s">
        <v>431</v>
      </c>
      <c r="F257" s="140" t="s">
        <v>431</v>
      </c>
    </row>
    <row r="258" spans="1:6" outlineLevel="1" x14ac:dyDescent="0.2">
      <c r="A258" s="17" t="s">
        <v>880</v>
      </c>
      <c r="B258" s="154"/>
      <c r="C258" s="135"/>
      <c r="D258" s="135"/>
      <c r="E258" s="140" t="s">
        <v>431</v>
      </c>
      <c r="F258" s="140" t="s">
        <v>431</v>
      </c>
    </row>
    <row r="259" spans="1:6" ht="15" customHeight="1" x14ac:dyDescent="0.2">
      <c r="A259" s="28" t="s">
        <v>1406</v>
      </c>
      <c r="B259" s="53" t="s">
        <v>881</v>
      </c>
      <c r="C259" s="28" t="s">
        <v>587</v>
      </c>
      <c r="D259" s="28"/>
      <c r="E259" s="28"/>
      <c r="F259" s="28"/>
    </row>
    <row r="260" spans="1:6" x14ac:dyDescent="0.2">
      <c r="A260" s="17" t="s">
        <v>882</v>
      </c>
      <c r="B260" s="17" t="s">
        <v>883</v>
      </c>
      <c r="C260" s="38">
        <v>1</v>
      </c>
      <c r="E260" s="105"/>
      <c r="F260" s="105"/>
    </row>
    <row r="261" spans="1:6" x14ac:dyDescent="0.2">
      <c r="A261" s="17" t="s">
        <v>884</v>
      </c>
      <c r="B261" s="17" t="s">
        <v>885</v>
      </c>
      <c r="C261" s="38">
        <v>0</v>
      </c>
      <c r="E261" s="105"/>
    </row>
    <row r="262" spans="1:6" x14ac:dyDescent="0.2">
      <c r="A262" s="17" t="s">
        <v>886</v>
      </c>
      <c r="B262" s="17" t="s">
        <v>887</v>
      </c>
      <c r="C262" s="38">
        <v>0</v>
      </c>
      <c r="E262" s="105"/>
    </row>
    <row r="263" spans="1:6" x14ac:dyDescent="0.2">
      <c r="A263" s="17" t="s">
        <v>888</v>
      </c>
      <c r="B263" s="17" t="s">
        <v>889</v>
      </c>
      <c r="C263" s="38">
        <v>0</v>
      </c>
      <c r="E263" s="105"/>
    </row>
    <row r="264" spans="1:6" x14ac:dyDescent="0.2">
      <c r="A264" s="17" t="s">
        <v>890</v>
      </c>
      <c r="B264" s="32" t="s">
        <v>891</v>
      </c>
      <c r="C264" s="38">
        <v>0</v>
      </c>
      <c r="D264" s="54"/>
      <c r="E264" s="104"/>
      <c r="F264" s="104"/>
    </row>
    <row r="265" spans="1:6" x14ac:dyDescent="0.2">
      <c r="A265" s="17" t="s">
        <v>892</v>
      </c>
      <c r="B265" s="17" t="s">
        <v>94</v>
      </c>
      <c r="C265" s="38">
        <v>0</v>
      </c>
      <c r="E265" s="105"/>
    </row>
    <row r="266" spans="1:6" outlineLevel="1" x14ac:dyDescent="0.2">
      <c r="A266" s="17" t="s">
        <v>893</v>
      </c>
      <c r="B266" s="92" t="s">
        <v>894</v>
      </c>
      <c r="C266" s="155"/>
      <c r="E266" s="105"/>
    </row>
    <row r="267" spans="1:6" outlineLevel="1" x14ac:dyDescent="0.2">
      <c r="A267" s="17" t="s">
        <v>895</v>
      </c>
      <c r="B267" s="92" t="s">
        <v>896</v>
      </c>
      <c r="C267" s="138"/>
      <c r="E267" s="105"/>
    </row>
    <row r="268" spans="1:6" outlineLevel="1" x14ac:dyDescent="0.2">
      <c r="A268" s="17" t="s">
        <v>897</v>
      </c>
      <c r="B268" s="92" t="s">
        <v>898</v>
      </c>
      <c r="C268" s="138"/>
      <c r="E268" s="105"/>
    </row>
    <row r="269" spans="1:6" outlineLevel="1" x14ac:dyDescent="0.2">
      <c r="A269" s="17" t="s">
        <v>899</v>
      </c>
      <c r="B269" s="92" t="s">
        <v>900</v>
      </c>
      <c r="C269" s="138"/>
      <c r="E269" s="105"/>
    </row>
    <row r="270" spans="1:6" outlineLevel="1" x14ac:dyDescent="0.2">
      <c r="A270" s="17" t="s">
        <v>901</v>
      </c>
      <c r="B270" s="99" t="s">
        <v>98</v>
      </c>
      <c r="C270" s="138"/>
      <c r="E270" s="105"/>
    </row>
    <row r="271" spans="1:6" outlineLevel="1" x14ac:dyDescent="0.2">
      <c r="A271" s="17" t="s">
        <v>902</v>
      </c>
      <c r="B271" s="99" t="s">
        <v>98</v>
      </c>
      <c r="C271" s="138"/>
      <c r="E271" s="105"/>
    </row>
    <row r="272" spans="1:6" outlineLevel="1" x14ac:dyDescent="0.2">
      <c r="A272" s="17" t="s">
        <v>903</v>
      </c>
      <c r="B272" s="99" t="s">
        <v>98</v>
      </c>
      <c r="C272" s="138"/>
      <c r="E272" s="105"/>
    </row>
    <row r="273" spans="1:6" outlineLevel="1" x14ac:dyDescent="0.2">
      <c r="A273" s="17" t="s">
        <v>904</v>
      </c>
      <c r="B273" s="99" t="s">
        <v>98</v>
      </c>
      <c r="C273" s="138"/>
      <c r="E273" s="105"/>
    </row>
    <row r="274" spans="1:6" outlineLevel="1" x14ac:dyDescent="0.2">
      <c r="A274" s="17" t="s">
        <v>905</v>
      </c>
      <c r="B274" s="99" t="s">
        <v>98</v>
      </c>
      <c r="C274" s="138"/>
      <c r="E274" s="105"/>
    </row>
    <row r="275" spans="1:6" outlineLevel="1" x14ac:dyDescent="0.2">
      <c r="A275" s="17" t="s">
        <v>906</v>
      </c>
      <c r="B275" s="99" t="s">
        <v>98</v>
      </c>
      <c r="C275" s="138"/>
      <c r="E275" s="105"/>
    </row>
    <row r="276" spans="1:6" ht="15" customHeight="1" x14ac:dyDescent="0.2">
      <c r="A276" s="28" t="s">
        <v>1411</v>
      </c>
      <c r="B276" s="53" t="s">
        <v>907</v>
      </c>
      <c r="C276" s="28" t="s">
        <v>587</v>
      </c>
      <c r="D276" s="28"/>
      <c r="E276" s="28"/>
      <c r="F276" s="31"/>
    </row>
    <row r="277" spans="1:6" x14ac:dyDescent="0.2">
      <c r="A277" s="17" t="s">
        <v>908</v>
      </c>
      <c r="B277" s="17" t="s">
        <v>909</v>
      </c>
      <c r="C277" s="38">
        <v>1</v>
      </c>
      <c r="E277" s="3"/>
    </row>
    <row r="278" spans="1:6" x14ac:dyDescent="0.2">
      <c r="A278" s="17" t="s">
        <v>910</v>
      </c>
      <c r="B278" s="17" t="s">
        <v>911</v>
      </c>
      <c r="C278" s="38">
        <v>0</v>
      </c>
      <c r="E278" s="3"/>
    </row>
    <row r="279" spans="1:6" x14ac:dyDescent="0.2">
      <c r="A279" s="17" t="s">
        <v>912</v>
      </c>
      <c r="B279" s="17" t="s">
        <v>94</v>
      </c>
      <c r="C279" s="38">
        <v>0</v>
      </c>
      <c r="E279" s="3"/>
    </row>
    <row r="280" spans="1:6" outlineLevel="1" x14ac:dyDescent="0.2">
      <c r="A280" s="17" t="s">
        <v>913</v>
      </c>
      <c r="B280" s="133"/>
      <c r="C280" s="138"/>
      <c r="E280" s="3"/>
    </row>
    <row r="281" spans="1:6" outlineLevel="1" x14ac:dyDescent="0.2">
      <c r="A281" s="17" t="s">
        <v>914</v>
      </c>
      <c r="B281" s="133"/>
      <c r="C281" s="138"/>
      <c r="E281" s="3"/>
    </row>
    <row r="282" spans="1:6" outlineLevel="1" x14ac:dyDescent="0.2">
      <c r="A282" s="17" t="s">
        <v>915</v>
      </c>
      <c r="B282" s="133"/>
      <c r="C282" s="138"/>
      <c r="E282" s="3"/>
    </row>
    <row r="283" spans="1:6" outlineLevel="1" x14ac:dyDescent="0.2">
      <c r="A283" s="17" t="s">
        <v>916</v>
      </c>
      <c r="B283" s="133"/>
      <c r="C283" s="138"/>
      <c r="E283" s="3"/>
    </row>
    <row r="284" spans="1:6" outlineLevel="1" x14ac:dyDescent="0.2">
      <c r="A284" s="17" t="s">
        <v>917</v>
      </c>
      <c r="B284" s="133"/>
      <c r="C284" s="138"/>
      <c r="E284" s="3"/>
    </row>
    <row r="285" spans="1:6" outlineLevel="1" x14ac:dyDescent="0.2">
      <c r="A285" s="17" t="s">
        <v>918</v>
      </c>
      <c r="B285" s="133"/>
      <c r="C285" s="138"/>
      <c r="E285" s="3"/>
    </row>
    <row r="286" spans="1:6" s="2" customFormat="1" hidden="1" x14ac:dyDescent="0.25">
      <c r="A286" s="156" t="s">
        <v>431</v>
      </c>
      <c r="B286" s="29" t="s">
        <v>919</v>
      </c>
      <c r="C286" s="29" t="s">
        <v>53</v>
      </c>
      <c r="D286" s="29" t="s">
        <v>920</v>
      </c>
      <c r="E286" s="29" t="s">
        <v>587</v>
      </c>
      <c r="F286" s="29" t="s">
        <v>921</v>
      </c>
    </row>
    <row r="287" spans="1:6" s="2" customFormat="1" hidden="1" x14ac:dyDescent="0.25">
      <c r="A287" s="17" t="s">
        <v>922</v>
      </c>
      <c r="B287" s="77" t="s">
        <v>923</v>
      </c>
      <c r="C287" s="33" t="s">
        <v>40</v>
      </c>
      <c r="D287" s="33" t="s">
        <v>40</v>
      </c>
      <c r="E287" s="45" t="str">
        <f>IF($C$305=0,"",IF(C287="[For completion]","",C287/$C$305))</f>
        <v/>
      </c>
      <c r="F287" s="45" t="str">
        <f>IF($D$305=0,"",IF(D287="[For completion]","",D287/$D$305))</f>
        <v/>
      </c>
    </row>
    <row r="288" spans="1:6" s="2" customFormat="1" hidden="1" x14ac:dyDescent="0.25">
      <c r="A288" s="17" t="s">
        <v>924</v>
      </c>
      <c r="B288" s="77" t="s">
        <v>923</v>
      </c>
      <c r="C288" s="33" t="s">
        <v>40</v>
      </c>
      <c r="D288" s="33" t="s">
        <v>40</v>
      </c>
      <c r="E288" s="45" t="str">
        <f t="shared" ref="E288:E304" si="16">IF($C$305=0,"",IF(C288="[For completion]","",C288/$C$305))</f>
        <v/>
      </c>
      <c r="F288" s="45" t="str">
        <f t="shared" ref="F288:F304" si="17">IF($D$305=0,"",IF(D288="[For completion]","",D288/$D$305))</f>
        <v/>
      </c>
    </row>
    <row r="289" spans="1:6" s="2" customFormat="1" hidden="1" x14ac:dyDescent="0.25">
      <c r="A289" s="17" t="s">
        <v>925</v>
      </c>
      <c r="B289" s="77" t="s">
        <v>923</v>
      </c>
      <c r="C289" s="33" t="s">
        <v>40</v>
      </c>
      <c r="D289" s="33" t="s">
        <v>40</v>
      </c>
      <c r="E289" s="45" t="str">
        <f t="shared" si="16"/>
        <v/>
      </c>
      <c r="F289" s="45" t="str">
        <f t="shared" si="17"/>
        <v/>
      </c>
    </row>
    <row r="290" spans="1:6" s="2" customFormat="1" hidden="1" x14ac:dyDescent="0.25">
      <c r="A290" s="17" t="s">
        <v>926</v>
      </c>
      <c r="B290" s="77" t="s">
        <v>923</v>
      </c>
      <c r="C290" s="33" t="s">
        <v>40</v>
      </c>
      <c r="D290" s="33" t="s">
        <v>40</v>
      </c>
      <c r="E290" s="45" t="str">
        <f t="shared" si="16"/>
        <v/>
      </c>
      <c r="F290" s="45" t="str">
        <f t="shared" si="17"/>
        <v/>
      </c>
    </row>
    <row r="291" spans="1:6" s="2" customFormat="1" hidden="1" x14ac:dyDescent="0.25">
      <c r="A291" s="17" t="s">
        <v>927</v>
      </c>
      <c r="B291" s="77" t="s">
        <v>923</v>
      </c>
      <c r="C291" s="33" t="s">
        <v>40</v>
      </c>
      <c r="D291" s="33" t="s">
        <v>40</v>
      </c>
      <c r="E291" s="45" t="str">
        <f t="shared" si="16"/>
        <v/>
      </c>
      <c r="F291" s="45" t="str">
        <f t="shared" si="17"/>
        <v/>
      </c>
    </row>
    <row r="292" spans="1:6" s="2" customFormat="1" hidden="1" x14ac:dyDescent="0.25">
      <c r="A292" s="17" t="s">
        <v>928</v>
      </c>
      <c r="B292" s="77" t="s">
        <v>923</v>
      </c>
      <c r="C292" s="33" t="s">
        <v>40</v>
      </c>
      <c r="D292" s="33" t="s">
        <v>40</v>
      </c>
      <c r="E292" s="45" t="str">
        <f t="shared" si="16"/>
        <v/>
      </c>
      <c r="F292" s="45" t="str">
        <f t="shared" si="17"/>
        <v/>
      </c>
    </row>
    <row r="293" spans="1:6" s="2" customFormat="1" hidden="1" x14ac:dyDescent="0.25">
      <c r="A293" s="17" t="s">
        <v>929</v>
      </c>
      <c r="B293" s="77" t="s">
        <v>923</v>
      </c>
      <c r="C293" s="33" t="s">
        <v>40</v>
      </c>
      <c r="D293" s="33" t="s">
        <v>40</v>
      </c>
      <c r="E293" s="45" t="str">
        <f t="shared" si="16"/>
        <v/>
      </c>
      <c r="F293" s="45" t="str">
        <f t="shared" si="17"/>
        <v/>
      </c>
    </row>
    <row r="294" spans="1:6" s="2" customFormat="1" hidden="1" x14ac:dyDescent="0.25">
      <c r="A294" s="17" t="s">
        <v>930</v>
      </c>
      <c r="B294" s="77" t="s">
        <v>923</v>
      </c>
      <c r="C294" s="33" t="s">
        <v>40</v>
      </c>
      <c r="D294" s="33" t="s">
        <v>40</v>
      </c>
      <c r="E294" s="45" t="str">
        <f t="shared" si="16"/>
        <v/>
      </c>
      <c r="F294" s="45" t="str">
        <f t="shared" si="17"/>
        <v/>
      </c>
    </row>
    <row r="295" spans="1:6" s="2" customFormat="1" hidden="1" x14ac:dyDescent="0.25">
      <c r="A295" s="17" t="s">
        <v>931</v>
      </c>
      <c r="B295" s="77" t="s">
        <v>923</v>
      </c>
      <c r="C295" s="33" t="s">
        <v>40</v>
      </c>
      <c r="D295" s="33" t="s">
        <v>40</v>
      </c>
      <c r="E295" s="45" t="str">
        <f t="shared" si="16"/>
        <v/>
      </c>
      <c r="F295" s="45" t="str">
        <f t="shared" si="17"/>
        <v/>
      </c>
    </row>
    <row r="296" spans="1:6" s="2" customFormat="1" hidden="1" x14ac:dyDescent="0.25">
      <c r="A296" s="17" t="s">
        <v>932</v>
      </c>
      <c r="B296" s="77" t="s">
        <v>923</v>
      </c>
      <c r="C296" s="33" t="s">
        <v>40</v>
      </c>
      <c r="D296" s="33" t="s">
        <v>40</v>
      </c>
      <c r="E296" s="45" t="str">
        <f t="shared" si="16"/>
        <v/>
      </c>
      <c r="F296" s="45" t="str">
        <f t="shared" si="17"/>
        <v/>
      </c>
    </row>
    <row r="297" spans="1:6" s="2" customFormat="1" hidden="1" x14ac:dyDescent="0.25">
      <c r="A297" s="17" t="s">
        <v>933</v>
      </c>
      <c r="B297" s="77" t="s">
        <v>923</v>
      </c>
      <c r="C297" s="33" t="s">
        <v>40</v>
      </c>
      <c r="D297" s="33" t="s">
        <v>40</v>
      </c>
      <c r="E297" s="45" t="str">
        <f t="shared" si="16"/>
        <v/>
      </c>
      <c r="F297" s="45" t="str">
        <f t="shared" si="17"/>
        <v/>
      </c>
    </row>
    <row r="298" spans="1:6" s="2" customFormat="1" hidden="1" x14ac:dyDescent="0.25">
      <c r="A298" s="17" t="s">
        <v>934</v>
      </c>
      <c r="B298" s="77" t="s">
        <v>923</v>
      </c>
      <c r="C298" s="33" t="s">
        <v>40</v>
      </c>
      <c r="D298" s="33" t="s">
        <v>40</v>
      </c>
      <c r="E298" s="45" t="str">
        <f t="shared" si="16"/>
        <v/>
      </c>
      <c r="F298" s="45" t="str">
        <f t="shared" si="17"/>
        <v/>
      </c>
    </row>
    <row r="299" spans="1:6" s="2" customFormat="1" hidden="1" x14ac:dyDescent="0.25">
      <c r="A299" s="17" t="s">
        <v>935</v>
      </c>
      <c r="B299" s="77" t="s">
        <v>923</v>
      </c>
      <c r="C299" s="33" t="s">
        <v>40</v>
      </c>
      <c r="D299" s="33" t="s">
        <v>40</v>
      </c>
      <c r="E299" s="45" t="str">
        <f t="shared" si="16"/>
        <v/>
      </c>
      <c r="F299" s="45" t="str">
        <f t="shared" si="17"/>
        <v/>
      </c>
    </row>
    <row r="300" spans="1:6" s="2" customFormat="1" hidden="1" x14ac:dyDescent="0.25">
      <c r="A300" s="17" t="s">
        <v>936</v>
      </c>
      <c r="B300" s="77" t="s">
        <v>923</v>
      </c>
      <c r="C300" s="33" t="s">
        <v>40</v>
      </c>
      <c r="D300" s="33" t="s">
        <v>40</v>
      </c>
      <c r="E300" s="45" t="str">
        <f t="shared" si="16"/>
        <v/>
      </c>
      <c r="F300" s="45" t="str">
        <f t="shared" si="17"/>
        <v/>
      </c>
    </row>
    <row r="301" spans="1:6" s="2" customFormat="1" hidden="1" x14ac:dyDescent="0.25">
      <c r="A301" s="17" t="s">
        <v>937</v>
      </c>
      <c r="B301" s="77" t="s">
        <v>923</v>
      </c>
      <c r="C301" s="33" t="s">
        <v>40</v>
      </c>
      <c r="D301" s="33" t="s">
        <v>40</v>
      </c>
      <c r="E301" s="45" t="str">
        <f t="shared" si="16"/>
        <v/>
      </c>
      <c r="F301" s="45" t="str">
        <f t="shared" si="17"/>
        <v/>
      </c>
    </row>
    <row r="302" spans="1:6" s="2" customFormat="1" hidden="1" x14ac:dyDescent="0.25">
      <c r="A302" s="17" t="s">
        <v>938</v>
      </c>
      <c r="B302" s="77" t="s">
        <v>923</v>
      </c>
      <c r="C302" s="33" t="s">
        <v>40</v>
      </c>
      <c r="D302" s="33" t="s">
        <v>40</v>
      </c>
      <c r="E302" s="45" t="str">
        <f t="shared" si="16"/>
        <v/>
      </c>
      <c r="F302" s="45" t="str">
        <f t="shared" si="17"/>
        <v/>
      </c>
    </row>
    <row r="303" spans="1:6" s="2" customFormat="1" hidden="1" x14ac:dyDescent="0.25">
      <c r="A303" s="17" t="s">
        <v>939</v>
      </c>
      <c r="B303" s="77" t="s">
        <v>923</v>
      </c>
      <c r="C303" s="33" t="s">
        <v>40</v>
      </c>
      <c r="D303" s="33" t="s">
        <v>40</v>
      </c>
      <c r="E303" s="45" t="str">
        <f t="shared" si="16"/>
        <v/>
      </c>
      <c r="F303" s="45" t="str">
        <f t="shared" si="17"/>
        <v/>
      </c>
    </row>
    <row r="304" spans="1:6" s="2" customFormat="1" hidden="1" x14ac:dyDescent="0.25">
      <c r="A304" s="17" t="s">
        <v>940</v>
      </c>
      <c r="B304" s="32" t="s">
        <v>941</v>
      </c>
      <c r="C304" s="33" t="s">
        <v>40</v>
      </c>
      <c r="D304" s="19" t="s">
        <v>40</v>
      </c>
      <c r="E304" s="45" t="str">
        <f t="shared" si="16"/>
        <v/>
      </c>
      <c r="F304" s="45" t="str">
        <f t="shared" si="17"/>
        <v/>
      </c>
    </row>
    <row r="305" spans="1:6" s="2" customFormat="1" hidden="1" x14ac:dyDescent="0.25">
      <c r="A305" s="17" t="s">
        <v>942</v>
      </c>
      <c r="B305" s="32" t="s">
        <v>96</v>
      </c>
      <c r="C305" s="64">
        <f>SUM(C287:C304)</f>
        <v>0</v>
      </c>
      <c r="D305" s="17">
        <f>SUM(D287:D304)</f>
        <v>0</v>
      </c>
      <c r="E305" s="110">
        <f>SUM(E287:E304)</f>
        <v>0</v>
      </c>
      <c r="F305" s="110">
        <f>SUM(F287:F304)</f>
        <v>0</v>
      </c>
    </row>
    <row r="306" spans="1:6" s="2" customFormat="1" hidden="1" x14ac:dyDescent="0.25">
      <c r="A306" s="17" t="s">
        <v>943</v>
      </c>
      <c r="B306" s="140" t="s">
        <v>431</v>
      </c>
      <c r="C306" s="135"/>
      <c r="D306" s="6"/>
      <c r="E306" s="12"/>
      <c r="F306" s="12"/>
    </row>
    <row r="307" spans="1:6" s="2" customFormat="1" hidden="1" x14ac:dyDescent="0.25">
      <c r="A307" s="17" t="s">
        <v>944</v>
      </c>
      <c r="B307" s="140" t="s">
        <v>431</v>
      </c>
      <c r="C307" s="135"/>
      <c r="D307" s="6"/>
      <c r="E307" s="12"/>
      <c r="F307" s="12"/>
    </row>
    <row r="308" spans="1:6" s="2" customFormat="1" hidden="1" x14ac:dyDescent="0.25">
      <c r="A308" s="17" t="s">
        <v>945</v>
      </c>
      <c r="B308" s="140" t="s">
        <v>431</v>
      </c>
      <c r="C308" s="135"/>
      <c r="D308" s="6"/>
      <c r="E308" s="12"/>
      <c r="F308" s="12"/>
    </row>
    <row r="309" spans="1:6" s="2" customFormat="1" hidden="1" x14ac:dyDescent="0.25">
      <c r="A309" s="156" t="s">
        <v>431</v>
      </c>
      <c r="B309" s="29" t="s">
        <v>946</v>
      </c>
      <c r="C309" s="29" t="s">
        <v>53</v>
      </c>
      <c r="D309" s="29" t="s">
        <v>920</v>
      </c>
      <c r="E309" s="29" t="s">
        <v>587</v>
      </c>
      <c r="F309" s="29" t="s">
        <v>921</v>
      </c>
    </row>
    <row r="310" spans="1:6" s="2" customFormat="1" hidden="1" x14ac:dyDescent="0.25">
      <c r="A310" s="17" t="s">
        <v>947</v>
      </c>
      <c r="B310" s="77" t="s">
        <v>923</v>
      </c>
      <c r="C310" s="33" t="s">
        <v>40</v>
      </c>
      <c r="D310" s="19" t="s">
        <v>40</v>
      </c>
      <c r="E310" s="45" t="str">
        <f>IF($C$328=0,"",IF(C310="[For completion]","",C310/$C$328))</f>
        <v/>
      </c>
      <c r="F310" s="45" t="str">
        <f>IF($D$328=0,"",IF(D310="[For completion]","",D310/$D$328))</f>
        <v/>
      </c>
    </row>
    <row r="311" spans="1:6" s="2" customFormat="1" hidden="1" x14ac:dyDescent="0.25">
      <c r="A311" s="17" t="s">
        <v>948</v>
      </c>
      <c r="B311" s="77" t="s">
        <v>923</v>
      </c>
      <c r="C311" s="33" t="s">
        <v>40</v>
      </c>
      <c r="D311" s="19" t="s">
        <v>40</v>
      </c>
      <c r="E311" s="45" t="str">
        <f t="shared" ref="E311:E327" si="18">IF($C$328=0,"",IF(C311="[For completion]","",C311/$C$328))</f>
        <v/>
      </c>
      <c r="F311" s="45" t="str">
        <f t="shared" ref="F311:F327" si="19">IF($D$328=0,"",IF(D311="[For completion]","",D311/$D$328))</f>
        <v/>
      </c>
    </row>
    <row r="312" spans="1:6" s="2" customFormat="1" hidden="1" x14ac:dyDescent="0.25">
      <c r="A312" s="17" t="s">
        <v>949</v>
      </c>
      <c r="B312" s="77" t="s">
        <v>923</v>
      </c>
      <c r="C312" s="33" t="s">
        <v>40</v>
      </c>
      <c r="D312" s="19" t="s">
        <v>40</v>
      </c>
      <c r="E312" s="45" t="str">
        <f t="shared" si="18"/>
        <v/>
      </c>
      <c r="F312" s="45" t="str">
        <f t="shared" si="19"/>
        <v/>
      </c>
    </row>
    <row r="313" spans="1:6" s="2" customFormat="1" hidden="1" x14ac:dyDescent="0.25">
      <c r="A313" s="17" t="s">
        <v>950</v>
      </c>
      <c r="B313" s="77" t="s">
        <v>923</v>
      </c>
      <c r="C313" s="33" t="s">
        <v>40</v>
      </c>
      <c r="D313" s="19" t="s">
        <v>40</v>
      </c>
      <c r="E313" s="45" t="str">
        <f t="shared" si="18"/>
        <v/>
      </c>
      <c r="F313" s="45" t="str">
        <f t="shared" si="19"/>
        <v/>
      </c>
    </row>
    <row r="314" spans="1:6" s="2" customFormat="1" hidden="1" x14ac:dyDescent="0.25">
      <c r="A314" s="17" t="s">
        <v>951</v>
      </c>
      <c r="B314" s="77" t="s">
        <v>923</v>
      </c>
      <c r="C314" s="33" t="s">
        <v>40</v>
      </c>
      <c r="D314" s="19" t="s">
        <v>40</v>
      </c>
      <c r="E314" s="45" t="str">
        <f t="shared" si="18"/>
        <v/>
      </c>
      <c r="F314" s="45" t="str">
        <f t="shared" si="19"/>
        <v/>
      </c>
    </row>
    <row r="315" spans="1:6" s="2" customFormat="1" hidden="1" x14ac:dyDescent="0.25">
      <c r="A315" s="17" t="s">
        <v>952</v>
      </c>
      <c r="B315" s="77" t="s">
        <v>923</v>
      </c>
      <c r="C315" s="33" t="s">
        <v>40</v>
      </c>
      <c r="D315" s="19" t="s">
        <v>40</v>
      </c>
      <c r="E315" s="45" t="str">
        <f t="shared" si="18"/>
        <v/>
      </c>
      <c r="F315" s="45" t="str">
        <f t="shared" si="19"/>
        <v/>
      </c>
    </row>
    <row r="316" spans="1:6" s="2" customFormat="1" hidden="1" x14ac:dyDescent="0.25">
      <c r="A316" s="17" t="s">
        <v>953</v>
      </c>
      <c r="B316" s="77" t="s">
        <v>923</v>
      </c>
      <c r="C316" s="33" t="s">
        <v>40</v>
      </c>
      <c r="D316" s="19" t="s">
        <v>40</v>
      </c>
      <c r="E316" s="45" t="str">
        <f t="shared" si="18"/>
        <v/>
      </c>
      <c r="F316" s="45" t="str">
        <f t="shared" si="19"/>
        <v/>
      </c>
    </row>
    <row r="317" spans="1:6" s="2" customFormat="1" hidden="1" x14ac:dyDescent="0.25">
      <c r="A317" s="17" t="s">
        <v>954</v>
      </c>
      <c r="B317" s="77" t="s">
        <v>923</v>
      </c>
      <c r="C317" s="33" t="s">
        <v>40</v>
      </c>
      <c r="D317" s="19" t="s">
        <v>40</v>
      </c>
      <c r="E317" s="45" t="str">
        <f t="shared" si="18"/>
        <v/>
      </c>
      <c r="F317" s="45" t="str">
        <f t="shared" si="19"/>
        <v/>
      </c>
    </row>
    <row r="318" spans="1:6" s="2" customFormat="1" hidden="1" x14ac:dyDescent="0.25">
      <c r="A318" s="17" t="s">
        <v>955</v>
      </c>
      <c r="B318" s="77" t="s">
        <v>923</v>
      </c>
      <c r="C318" s="33" t="s">
        <v>40</v>
      </c>
      <c r="D318" s="19" t="s">
        <v>40</v>
      </c>
      <c r="E318" s="45" t="str">
        <f t="shared" si="18"/>
        <v/>
      </c>
      <c r="F318" s="45" t="str">
        <f t="shared" si="19"/>
        <v/>
      </c>
    </row>
    <row r="319" spans="1:6" s="2" customFormat="1" hidden="1" x14ac:dyDescent="0.25">
      <c r="A319" s="17" t="s">
        <v>956</v>
      </c>
      <c r="B319" s="77" t="s">
        <v>923</v>
      </c>
      <c r="C319" s="33" t="s">
        <v>40</v>
      </c>
      <c r="D319" s="19" t="s">
        <v>40</v>
      </c>
      <c r="E319" s="45" t="str">
        <f t="shared" si="18"/>
        <v/>
      </c>
      <c r="F319" s="45" t="str">
        <f t="shared" si="19"/>
        <v/>
      </c>
    </row>
    <row r="320" spans="1:6" s="2" customFormat="1" hidden="1" x14ac:dyDescent="0.25">
      <c r="A320" s="17" t="s">
        <v>957</v>
      </c>
      <c r="B320" s="77" t="s">
        <v>923</v>
      </c>
      <c r="C320" s="33" t="s">
        <v>40</v>
      </c>
      <c r="D320" s="19" t="s">
        <v>40</v>
      </c>
      <c r="E320" s="45" t="str">
        <f t="shared" si="18"/>
        <v/>
      </c>
      <c r="F320" s="45" t="str">
        <f t="shared" si="19"/>
        <v/>
      </c>
    </row>
    <row r="321" spans="1:6" s="2" customFormat="1" hidden="1" x14ac:dyDescent="0.25">
      <c r="A321" s="17" t="s">
        <v>958</v>
      </c>
      <c r="B321" s="77" t="s">
        <v>923</v>
      </c>
      <c r="C321" s="33" t="s">
        <v>40</v>
      </c>
      <c r="D321" s="19" t="s">
        <v>40</v>
      </c>
      <c r="E321" s="45" t="str">
        <f>IF($C$328=0,"",IF(C321="[For completion]","",C321/$C$328))</f>
        <v/>
      </c>
      <c r="F321" s="45" t="str">
        <f t="shared" si="19"/>
        <v/>
      </c>
    </row>
    <row r="322" spans="1:6" s="2" customFormat="1" hidden="1" x14ac:dyDescent="0.25">
      <c r="A322" s="17" t="s">
        <v>959</v>
      </c>
      <c r="B322" s="77" t="s">
        <v>923</v>
      </c>
      <c r="C322" s="33" t="s">
        <v>40</v>
      </c>
      <c r="D322" s="19" t="s">
        <v>40</v>
      </c>
      <c r="E322" s="45" t="str">
        <f t="shared" si="18"/>
        <v/>
      </c>
      <c r="F322" s="45" t="str">
        <f t="shared" si="19"/>
        <v/>
      </c>
    </row>
    <row r="323" spans="1:6" s="2" customFormat="1" hidden="1" x14ac:dyDescent="0.25">
      <c r="A323" s="17" t="s">
        <v>960</v>
      </c>
      <c r="B323" s="77" t="s">
        <v>923</v>
      </c>
      <c r="C323" s="33" t="s">
        <v>40</v>
      </c>
      <c r="D323" s="19" t="s">
        <v>40</v>
      </c>
      <c r="E323" s="45" t="str">
        <f t="shared" si="18"/>
        <v/>
      </c>
      <c r="F323" s="45" t="str">
        <f t="shared" si="19"/>
        <v/>
      </c>
    </row>
    <row r="324" spans="1:6" s="2" customFormat="1" hidden="1" x14ac:dyDescent="0.25">
      <c r="A324" s="17" t="s">
        <v>961</v>
      </c>
      <c r="B324" s="77" t="s">
        <v>923</v>
      </c>
      <c r="C324" s="33" t="s">
        <v>40</v>
      </c>
      <c r="D324" s="19" t="s">
        <v>40</v>
      </c>
      <c r="E324" s="45" t="str">
        <f t="shared" si="18"/>
        <v/>
      </c>
      <c r="F324" s="45" t="str">
        <f t="shared" si="19"/>
        <v/>
      </c>
    </row>
    <row r="325" spans="1:6" s="2" customFormat="1" hidden="1" x14ac:dyDescent="0.25">
      <c r="A325" s="17" t="s">
        <v>962</v>
      </c>
      <c r="B325" s="77" t="s">
        <v>923</v>
      </c>
      <c r="C325" s="33" t="s">
        <v>40</v>
      </c>
      <c r="D325" s="19" t="s">
        <v>40</v>
      </c>
      <c r="E325" s="45" t="str">
        <f t="shared" si="18"/>
        <v/>
      </c>
      <c r="F325" s="45" t="str">
        <f t="shared" si="19"/>
        <v/>
      </c>
    </row>
    <row r="326" spans="1:6" s="2" customFormat="1" hidden="1" x14ac:dyDescent="0.25">
      <c r="A326" s="17" t="s">
        <v>963</v>
      </c>
      <c r="B326" s="77" t="s">
        <v>923</v>
      </c>
      <c r="C326" s="33" t="s">
        <v>40</v>
      </c>
      <c r="D326" s="19" t="s">
        <v>40</v>
      </c>
      <c r="E326" s="45" t="str">
        <f t="shared" si="18"/>
        <v/>
      </c>
      <c r="F326" s="45" t="str">
        <f t="shared" si="19"/>
        <v/>
      </c>
    </row>
    <row r="327" spans="1:6" s="2" customFormat="1" hidden="1" x14ac:dyDescent="0.25">
      <c r="A327" s="17" t="s">
        <v>964</v>
      </c>
      <c r="B327" s="32" t="s">
        <v>941</v>
      </c>
      <c r="C327" s="33" t="s">
        <v>40</v>
      </c>
      <c r="D327" s="19" t="s">
        <v>40</v>
      </c>
      <c r="E327" s="45" t="str">
        <f t="shared" si="18"/>
        <v/>
      </c>
      <c r="F327" s="45" t="str">
        <f t="shared" si="19"/>
        <v/>
      </c>
    </row>
    <row r="328" spans="1:6" s="2" customFormat="1" hidden="1" x14ac:dyDescent="0.25">
      <c r="A328" s="17" t="s">
        <v>965</v>
      </c>
      <c r="B328" s="32" t="s">
        <v>96</v>
      </c>
      <c r="C328" s="64">
        <f>SUM(C310:C327)</f>
        <v>0</v>
      </c>
      <c r="D328" s="17">
        <f>SUM(D310:D327)</f>
        <v>0</v>
      </c>
      <c r="E328" s="110">
        <f>SUM(E310:E327)</f>
        <v>0</v>
      </c>
      <c r="F328" s="110">
        <f>SUM(F310:F327)</f>
        <v>0</v>
      </c>
    </row>
    <row r="329" spans="1:6" s="2" customFormat="1" hidden="1" x14ac:dyDescent="0.25">
      <c r="A329" s="17" t="s">
        <v>966</v>
      </c>
      <c r="B329" s="140" t="s">
        <v>431</v>
      </c>
      <c r="C329" s="135"/>
      <c r="D329" s="6"/>
      <c r="E329" s="12"/>
      <c r="F329" s="12"/>
    </row>
    <row r="330" spans="1:6" s="2" customFormat="1" hidden="1" x14ac:dyDescent="0.25">
      <c r="A330" s="17" t="s">
        <v>967</v>
      </c>
      <c r="B330" s="140" t="s">
        <v>431</v>
      </c>
      <c r="C330" s="135"/>
      <c r="D330" s="6"/>
      <c r="E330" s="12"/>
      <c r="F330" s="12"/>
    </row>
    <row r="331" spans="1:6" s="2" customFormat="1" hidden="1" x14ac:dyDescent="0.25">
      <c r="A331" s="17" t="s">
        <v>968</v>
      </c>
      <c r="B331" s="140" t="s">
        <v>431</v>
      </c>
      <c r="C331" s="135"/>
      <c r="D331" s="6"/>
      <c r="E331" s="12"/>
      <c r="F331" s="12"/>
    </row>
    <row r="332" spans="1:6" s="2" customFormat="1" hidden="1" x14ac:dyDescent="0.25">
      <c r="A332" s="156" t="s">
        <v>431</v>
      </c>
      <c r="B332" s="29" t="s">
        <v>969</v>
      </c>
      <c r="C332" s="29" t="s">
        <v>53</v>
      </c>
      <c r="D332" s="29" t="s">
        <v>920</v>
      </c>
      <c r="E332" s="29" t="s">
        <v>587</v>
      </c>
      <c r="F332" s="29" t="s">
        <v>921</v>
      </c>
    </row>
    <row r="333" spans="1:6" s="2" customFormat="1" hidden="1" x14ac:dyDescent="0.25">
      <c r="A333" s="17" t="s">
        <v>970</v>
      </c>
      <c r="B333" s="32" t="s">
        <v>971</v>
      </c>
      <c r="C333" s="33" t="s">
        <v>40</v>
      </c>
      <c r="D333" s="19" t="s">
        <v>40</v>
      </c>
      <c r="E333" s="45" t="str">
        <f>IF($C$346=0,"",IF(C333="[For completion]","",C333/$C$346))</f>
        <v/>
      </c>
      <c r="F333" s="45" t="str">
        <f>IF($D$346=0,"",IF(D333="[For completion]","",D333/$D$346))</f>
        <v/>
      </c>
    </row>
    <row r="334" spans="1:6" s="2" customFormat="1" hidden="1" x14ac:dyDescent="0.25">
      <c r="A334" s="17" t="s">
        <v>972</v>
      </c>
      <c r="B334" s="32" t="s">
        <v>973</v>
      </c>
      <c r="C334" s="33" t="s">
        <v>40</v>
      </c>
      <c r="D334" s="19" t="s">
        <v>40</v>
      </c>
      <c r="E334" s="45" t="str">
        <f t="shared" ref="E334:E345" si="20">IF($C$346=0,"",IF(C334="[For completion]","",C334/$C$346))</f>
        <v/>
      </c>
      <c r="F334" s="45" t="str">
        <f t="shared" ref="F334:F345" si="21">IF($D$346=0,"",IF(D334="[For completion]","",D334/$D$346))</f>
        <v/>
      </c>
    </row>
    <row r="335" spans="1:6" s="2" customFormat="1" hidden="1" x14ac:dyDescent="0.25">
      <c r="A335" s="17" t="s">
        <v>974</v>
      </c>
      <c r="B335" s="32" t="s">
        <v>975</v>
      </c>
      <c r="C335" s="33" t="s">
        <v>40</v>
      </c>
      <c r="D335" s="19" t="s">
        <v>40</v>
      </c>
      <c r="E335" s="45" t="str">
        <f t="shared" si="20"/>
        <v/>
      </c>
      <c r="F335" s="45" t="str">
        <f t="shared" si="21"/>
        <v/>
      </c>
    </row>
    <row r="336" spans="1:6" s="2" customFormat="1" hidden="1" x14ac:dyDescent="0.25">
      <c r="A336" s="17" t="s">
        <v>976</v>
      </c>
      <c r="B336" s="32" t="s">
        <v>977</v>
      </c>
      <c r="C336" s="33" t="s">
        <v>40</v>
      </c>
      <c r="D336" s="19" t="s">
        <v>40</v>
      </c>
      <c r="E336" s="45" t="str">
        <f t="shared" si="20"/>
        <v/>
      </c>
      <c r="F336" s="45" t="str">
        <f t="shared" si="21"/>
        <v/>
      </c>
    </row>
    <row r="337" spans="1:6" s="2" customFormat="1" hidden="1" x14ac:dyDescent="0.25">
      <c r="A337" s="17" t="s">
        <v>978</v>
      </c>
      <c r="B337" s="32" t="s">
        <v>979</v>
      </c>
      <c r="C337" s="33" t="s">
        <v>40</v>
      </c>
      <c r="D337" s="19" t="s">
        <v>40</v>
      </c>
      <c r="E337" s="45" t="str">
        <f t="shared" si="20"/>
        <v/>
      </c>
      <c r="F337" s="45" t="str">
        <f t="shared" si="21"/>
        <v/>
      </c>
    </row>
    <row r="338" spans="1:6" s="2" customFormat="1" hidden="1" x14ac:dyDescent="0.25">
      <c r="A338" s="17" t="s">
        <v>980</v>
      </c>
      <c r="B338" s="32" t="s">
        <v>981</v>
      </c>
      <c r="C338" s="33" t="s">
        <v>40</v>
      </c>
      <c r="D338" s="19" t="s">
        <v>40</v>
      </c>
      <c r="E338" s="45" t="str">
        <f t="shared" si="20"/>
        <v/>
      </c>
      <c r="F338" s="45" t="str">
        <f t="shared" si="21"/>
        <v/>
      </c>
    </row>
    <row r="339" spans="1:6" s="2" customFormat="1" hidden="1" x14ac:dyDescent="0.25">
      <c r="A339" s="17" t="s">
        <v>982</v>
      </c>
      <c r="B339" s="32" t="s">
        <v>983</v>
      </c>
      <c r="C339" s="33" t="s">
        <v>40</v>
      </c>
      <c r="D339" s="19" t="s">
        <v>40</v>
      </c>
      <c r="E339" s="45" t="str">
        <f t="shared" si="20"/>
        <v/>
      </c>
      <c r="F339" s="45" t="str">
        <f t="shared" si="21"/>
        <v/>
      </c>
    </row>
    <row r="340" spans="1:6" s="2" customFormat="1" hidden="1" x14ac:dyDescent="0.25">
      <c r="A340" s="17" t="s">
        <v>984</v>
      </c>
      <c r="B340" s="32" t="s">
        <v>985</v>
      </c>
      <c r="C340" s="33" t="s">
        <v>40</v>
      </c>
      <c r="D340" s="19" t="s">
        <v>40</v>
      </c>
      <c r="E340" s="45" t="str">
        <f t="shared" si="20"/>
        <v/>
      </c>
      <c r="F340" s="45" t="str">
        <f t="shared" si="21"/>
        <v/>
      </c>
    </row>
    <row r="341" spans="1:6" s="2" customFormat="1" hidden="1" x14ac:dyDescent="0.25">
      <c r="A341" s="17" t="s">
        <v>986</v>
      </c>
      <c r="B341" s="32" t="s">
        <v>987</v>
      </c>
      <c r="C341" s="33" t="s">
        <v>40</v>
      </c>
      <c r="D341" s="19" t="s">
        <v>40</v>
      </c>
      <c r="E341" s="45" t="str">
        <f t="shared" si="20"/>
        <v/>
      </c>
      <c r="F341" s="45" t="str">
        <f t="shared" si="21"/>
        <v/>
      </c>
    </row>
    <row r="342" spans="1:6" s="2" customFormat="1" hidden="1" x14ac:dyDescent="0.25">
      <c r="A342" s="17" t="s">
        <v>988</v>
      </c>
      <c r="B342" s="17" t="s">
        <v>989</v>
      </c>
      <c r="C342" s="33" t="s">
        <v>40</v>
      </c>
      <c r="D342" s="19" t="s">
        <v>40</v>
      </c>
      <c r="E342" s="45" t="str">
        <f t="shared" si="20"/>
        <v/>
      </c>
      <c r="F342" s="45" t="str">
        <f t="shared" si="21"/>
        <v/>
      </c>
    </row>
    <row r="343" spans="1:6" s="2" customFormat="1" hidden="1" x14ac:dyDescent="0.25">
      <c r="A343" s="17" t="s">
        <v>990</v>
      </c>
      <c r="B343" s="17" t="s">
        <v>991</v>
      </c>
      <c r="C343" s="33" t="s">
        <v>40</v>
      </c>
      <c r="D343" s="19" t="s">
        <v>40</v>
      </c>
      <c r="E343" s="45" t="str">
        <f t="shared" si="20"/>
        <v/>
      </c>
      <c r="F343" s="45" t="str">
        <f t="shared" si="21"/>
        <v/>
      </c>
    </row>
    <row r="344" spans="1:6" s="2" customFormat="1" hidden="1" x14ac:dyDescent="0.25">
      <c r="A344" s="17" t="s">
        <v>992</v>
      </c>
      <c r="B344" s="32" t="s">
        <v>993</v>
      </c>
      <c r="C344" s="33" t="s">
        <v>40</v>
      </c>
      <c r="D344" s="19" t="s">
        <v>40</v>
      </c>
      <c r="E344" s="45" t="str">
        <f t="shared" si="20"/>
        <v/>
      </c>
      <c r="F344" s="45" t="str">
        <f t="shared" si="21"/>
        <v/>
      </c>
    </row>
    <row r="345" spans="1:6" s="2" customFormat="1" hidden="1" x14ac:dyDescent="0.25">
      <c r="A345" s="17" t="s">
        <v>994</v>
      </c>
      <c r="B345" s="17" t="s">
        <v>941</v>
      </c>
      <c r="C345" s="33" t="s">
        <v>40</v>
      </c>
      <c r="D345" s="19" t="s">
        <v>40</v>
      </c>
      <c r="E345" s="45" t="str">
        <f t="shared" si="20"/>
        <v/>
      </c>
      <c r="F345" s="45" t="str">
        <f t="shared" si="21"/>
        <v/>
      </c>
    </row>
    <row r="346" spans="1:6" s="2" customFormat="1" hidden="1" x14ac:dyDescent="0.25">
      <c r="A346" s="17" t="s">
        <v>995</v>
      </c>
      <c r="B346" s="32" t="s">
        <v>96</v>
      </c>
      <c r="C346" s="64">
        <f>SUM(C333:C345)</f>
        <v>0</v>
      </c>
      <c r="D346" s="17">
        <f>SUM(D333:D345)</f>
        <v>0</v>
      </c>
      <c r="E346" s="110">
        <f>SUM(E333:E345)</f>
        <v>0</v>
      </c>
      <c r="F346" s="110">
        <f>SUM(F333:F345)</f>
        <v>0</v>
      </c>
    </row>
    <row r="347" spans="1:6" s="2" customFormat="1" hidden="1" x14ac:dyDescent="0.25">
      <c r="A347" s="17" t="s">
        <v>996</v>
      </c>
      <c r="B347" s="140" t="s">
        <v>431</v>
      </c>
      <c r="C347" s="135"/>
      <c r="D347" s="6"/>
      <c r="E347" s="111"/>
      <c r="F347" s="111"/>
    </row>
    <row r="348" spans="1:6" s="2" customFormat="1" hidden="1" x14ac:dyDescent="0.25">
      <c r="A348" s="17" t="s">
        <v>997</v>
      </c>
      <c r="B348" s="140" t="s">
        <v>431</v>
      </c>
      <c r="C348" s="135"/>
      <c r="D348" s="6"/>
      <c r="E348" s="111"/>
      <c r="F348" s="111"/>
    </row>
    <row r="349" spans="1:6" s="2" customFormat="1" hidden="1" x14ac:dyDescent="0.25">
      <c r="A349" s="17" t="s">
        <v>998</v>
      </c>
      <c r="B349" s="157"/>
      <c r="C349" s="157"/>
    </row>
    <row r="350" spans="1:6" s="2" customFormat="1" hidden="1" x14ac:dyDescent="0.25">
      <c r="A350" s="17" t="s">
        <v>999</v>
      </c>
      <c r="B350" s="157"/>
      <c r="C350" s="157"/>
    </row>
    <row r="351" spans="1:6" s="2" customFormat="1" hidden="1" x14ac:dyDescent="0.25">
      <c r="A351" s="17" t="s">
        <v>1000</v>
      </c>
      <c r="B351" s="140" t="s">
        <v>431</v>
      </c>
      <c r="C351" s="135"/>
      <c r="D351" s="6"/>
      <c r="E351" s="111"/>
      <c r="F351" s="111"/>
    </row>
    <row r="352" spans="1:6" s="2" customFormat="1" hidden="1" x14ac:dyDescent="0.25">
      <c r="A352" s="17" t="s">
        <v>1001</v>
      </c>
      <c r="B352" s="140" t="s">
        <v>431</v>
      </c>
      <c r="C352" s="135"/>
      <c r="D352" s="6"/>
      <c r="E352" s="111"/>
      <c r="F352" s="111"/>
    </row>
    <row r="353" spans="1:6" s="2" customFormat="1" hidden="1" x14ac:dyDescent="0.25">
      <c r="A353" s="17" t="s">
        <v>1002</v>
      </c>
      <c r="B353" s="140" t="s">
        <v>431</v>
      </c>
      <c r="C353" s="135"/>
      <c r="D353" s="6"/>
      <c r="E353" s="111"/>
      <c r="F353" s="111"/>
    </row>
    <row r="354" spans="1:6" s="2" customFormat="1" hidden="1" x14ac:dyDescent="0.25">
      <c r="A354" s="17" t="s">
        <v>1003</v>
      </c>
      <c r="B354" s="140" t="s">
        <v>431</v>
      </c>
      <c r="C354" s="135"/>
      <c r="D354" s="6"/>
      <c r="E354" s="111"/>
      <c r="F354" s="111"/>
    </row>
    <row r="355" spans="1:6" s="2" customFormat="1" hidden="1" x14ac:dyDescent="0.25">
      <c r="A355" s="17" t="s">
        <v>1004</v>
      </c>
      <c r="B355" s="140" t="s">
        <v>431</v>
      </c>
      <c r="C355" s="135"/>
      <c r="D355" s="6"/>
      <c r="E355" s="12"/>
      <c r="F355" s="12"/>
    </row>
    <row r="356" spans="1:6" s="2" customFormat="1" hidden="1" x14ac:dyDescent="0.25">
      <c r="A356" s="17" t="s">
        <v>1005</v>
      </c>
      <c r="B356" s="140" t="s">
        <v>431</v>
      </c>
      <c r="C356" s="135"/>
      <c r="D356" s="6"/>
      <c r="E356" s="12"/>
      <c r="F356" s="12"/>
    </row>
    <row r="357" spans="1:6" s="2" customFormat="1" hidden="1" x14ac:dyDescent="0.25">
      <c r="A357" s="156" t="s">
        <v>431</v>
      </c>
      <c r="B357" s="29" t="s">
        <v>1006</v>
      </c>
      <c r="C357" s="29" t="s">
        <v>53</v>
      </c>
      <c r="D357" s="29" t="s">
        <v>920</v>
      </c>
      <c r="E357" s="29" t="s">
        <v>587</v>
      </c>
      <c r="F357" s="29" t="s">
        <v>921</v>
      </c>
    </row>
    <row r="358" spans="1:6" s="2" customFormat="1" hidden="1" x14ac:dyDescent="0.25">
      <c r="A358" s="17" t="s">
        <v>1007</v>
      </c>
      <c r="B358" s="32" t="s">
        <v>1008</v>
      </c>
      <c r="C358" s="33" t="s">
        <v>40</v>
      </c>
      <c r="D358" s="19" t="s">
        <v>40</v>
      </c>
      <c r="E358" s="45" t="str">
        <f>IF($C$365=0,"",IF(C358="[For completion]","",C358/$C$365))</f>
        <v/>
      </c>
      <c r="F358" s="45" t="str">
        <f>IF($D$365=0,"",IF(D358="[For completion]","",D358/$D$365))</f>
        <v/>
      </c>
    </row>
    <row r="359" spans="1:6" s="2" customFormat="1" hidden="1" x14ac:dyDescent="0.25">
      <c r="A359" s="17" t="s">
        <v>1009</v>
      </c>
      <c r="B359" s="112" t="s">
        <v>1010</v>
      </c>
      <c r="C359" s="33" t="s">
        <v>40</v>
      </c>
      <c r="D359" s="19" t="s">
        <v>40</v>
      </c>
      <c r="E359" s="45" t="str">
        <f t="shared" ref="E359:E364" si="22">IF($C$365=0,"",IF(C359="[For completion]","",C359/$C$365))</f>
        <v/>
      </c>
      <c r="F359" s="45" t="str">
        <f t="shared" ref="F359:F364" si="23">IF($D$365=0,"",IF(D359="[For completion]","",D359/$D$365))</f>
        <v/>
      </c>
    </row>
    <row r="360" spans="1:6" s="2" customFormat="1" hidden="1" x14ac:dyDescent="0.25">
      <c r="A360" s="17" t="s">
        <v>1011</v>
      </c>
      <c r="B360" s="32" t="s">
        <v>1012</v>
      </c>
      <c r="C360" s="33" t="s">
        <v>40</v>
      </c>
      <c r="D360" s="19" t="s">
        <v>40</v>
      </c>
      <c r="E360" s="45" t="str">
        <f t="shared" si="22"/>
        <v/>
      </c>
      <c r="F360" s="45" t="str">
        <f t="shared" si="23"/>
        <v/>
      </c>
    </row>
    <row r="361" spans="1:6" s="2" customFormat="1" hidden="1" x14ac:dyDescent="0.25">
      <c r="A361" s="17" t="s">
        <v>1013</v>
      </c>
      <c r="B361" s="32" t="s">
        <v>1014</v>
      </c>
      <c r="C361" s="33" t="s">
        <v>40</v>
      </c>
      <c r="D361" s="19" t="s">
        <v>40</v>
      </c>
      <c r="E361" s="45" t="str">
        <f t="shared" si="22"/>
        <v/>
      </c>
      <c r="F361" s="45" t="str">
        <f t="shared" si="23"/>
        <v/>
      </c>
    </row>
    <row r="362" spans="1:6" s="2" customFormat="1" hidden="1" x14ac:dyDescent="0.25">
      <c r="A362" s="17" t="s">
        <v>1015</v>
      </c>
      <c r="B362" s="32" t="s">
        <v>1016</v>
      </c>
      <c r="C362" s="33" t="s">
        <v>40</v>
      </c>
      <c r="D362" s="19" t="s">
        <v>40</v>
      </c>
      <c r="E362" s="45" t="str">
        <f t="shared" si="22"/>
        <v/>
      </c>
      <c r="F362" s="45" t="str">
        <f t="shared" si="23"/>
        <v/>
      </c>
    </row>
    <row r="363" spans="1:6" s="2" customFormat="1" hidden="1" x14ac:dyDescent="0.25">
      <c r="A363" s="17" t="s">
        <v>1017</v>
      </c>
      <c r="B363" s="32" t="s">
        <v>1018</v>
      </c>
      <c r="C363" s="33" t="s">
        <v>40</v>
      </c>
      <c r="D363" s="19" t="s">
        <v>40</v>
      </c>
      <c r="E363" s="45" t="str">
        <f t="shared" si="22"/>
        <v/>
      </c>
      <c r="F363" s="45" t="str">
        <f t="shared" si="23"/>
        <v/>
      </c>
    </row>
    <row r="364" spans="1:6" s="2" customFormat="1" hidden="1" x14ac:dyDescent="0.25">
      <c r="A364" s="17" t="s">
        <v>1019</v>
      </c>
      <c r="B364" s="32" t="s">
        <v>463</v>
      </c>
      <c r="C364" s="33" t="s">
        <v>40</v>
      </c>
      <c r="D364" s="19" t="s">
        <v>40</v>
      </c>
      <c r="E364" s="45" t="str">
        <f t="shared" si="22"/>
        <v/>
      </c>
      <c r="F364" s="45" t="str">
        <f t="shared" si="23"/>
        <v/>
      </c>
    </row>
    <row r="365" spans="1:6" s="2" customFormat="1" hidden="1" x14ac:dyDescent="0.25">
      <c r="A365" s="17" t="s">
        <v>1020</v>
      </c>
      <c r="B365" s="32" t="s">
        <v>96</v>
      </c>
      <c r="C365" s="64">
        <f>SUM(C358:C364)</f>
        <v>0</v>
      </c>
      <c r="D365" s="17">
        <f>SUM(D358:D364)</f>
        <v>0</v>
      </c>
      <c r="E365" s="110">
        <f>SUM(E358:E364)</f>
        <v>0</v>
      </c>
      <c r="F365" s="110">
        <f>SUM(F358:F364)</f>
        <v>0</v>
      </c>
    </row>
    <row r="366" spans="1:6" s="2" customFormat="1" hidden="1" x14ac:dyDescent="0.25">
      <c r="A366" s="17" t="s">
        <v>1021</v>
      </c>
      <c r="B366" s="140" t="s">
        <v>431</v>
      </c>
      <c r="C366" s="135"/>
      <c r="D366" s="6"/>
      <c r="E366" s="12"/>
      <c r="F366" s="12"/>
    </row>
    <row r="367" spans="1:6" s="2" customFormat="1" hidden="1" x14ac:dyDescent="0.25">
      <c r="A367" s="156" t="s">
        <v>431</v>
      </c>
      <c r="B367" s="29" t="s">
        <v>1022</v>
      </c>
      <c r="C367" s="29" t="s">
        <v>53</v>
      </c>
      <c r="D367" s="29" t="s">
        <v>920</v>
      </c>
      <c r="E367" s="29" t="s">
        <v>587</v>
      </c>
      <c r="F367" s="29" t="s">
        <v>921</v>
      </c>
    </row>
    <row r="368" spans="1:6" s="2" customFormat="1" hidden="1" x14ac:dyDescent="0.25">
      <c r="A368" s="17" t="s">
        <v>1023</v>
      </c>
      <c r="B368" s="32" t="s">
        <v>1024</v>
      </c>
      <c r="C368" s="33" t="s">
        <v>40</v>
      </c>
      <c r="D368" s="19" t="s">
        <v>40</v>
      </c>
      <c r="E368" s="45" t="str">
        <f>IF($C$372=0,"",IF(C368="[For completion]","",C368/$C$372))</f>
        <v/>
      </c>
      <c r="F368" s="45" t="str">
        <f>IF($D$372=0,"",IF(D368="[For completion]","",D368/$D$372))</f>
        <v/>
      </c>
    </row>
    <row r="369" spans="1:6" s="2" customFormat="1" hidden="1" x14ac:dyDescent="0.25">
      <c r="A369" s="17" t="s">
        <v>1025</v>
      </c>
      <c r="B369" s="112" t="s">
        <v>1026</v>
      </c>
      <c r="C369" s="33" t="s">
        <v>40</v>
      </c>
      <c r="D369" s="19" t="s">
        <v>40</v>
      </c>
      <c r="E369" s="45" t="str">
        <f>IF($C$372=0,"",IF(C369="[For completion]","",C369/$C$372))</f>
        <v/>
      </c>
      <c r="F369" s="45" t="str">
        <f>IF($D$372=0,"",IF(D369="[For completion]","",D369/$D$372))</f>
        <v/>
      </c>
    </row>
    <row r="370" spans="1:6" s="2" customFormat="1" hidden="1" x14ac:dyDescent="0.25">
      <c r="A370" s="17" t="s">
        <v>1027</v>
      </c>
      <c r="B370" s="32" t="s">
        <v>463</v>
      </c>
      <c r="C370" s="33" t="s">
        <v>40</v>
      </c>
      <c r="D370" s="19" t="s">
        <v>40</v>
      </c>
      <c r="E370" s="45" t="str">
        <f>IF($C$372=0,"",IF(C370="[For completion]","",C370/$C$372))</f>
        <v/>
      </c>
      <c r="F370" s="45" t="str">
        <f>IF($D$372=0,"",IF(D370="[For completion]","",D370/$D$372))</f>
        <v/>
      </c>
    </row>
    <row r="371" spans="1:6" s="2" customFormat="1" hidden="1" x14ac:dyDescent="0.25">
      <c r="A371" s="17" t="s">
        <v>1028</v>
      </c>
      <c r="B371" s="17" t="s">
        <v>941</v>
      </c>
      <c r="C371" s="33" t="s">
        <v>40</v>
      </c>
      <c r="D371" s="19" t="s">
        <v>40</v>
      </c>
      <c r="E371" s="45" t="str">
        <f>IF($C$372=0,"",IF(C371="[For completion]","",C371/$C$372))</f>
        <v/>
      </c>
      <c r="F371" s="45" t="str">
        <f>IF($D$372=0,"",IF(D371="[For completion]","",D371/$D$372))</f>
        <v/>
      </c>
    </row>
    <row r="372" spans="1:6" s="2" customFormat="1" hidden="1" x14ac:dyDescent="0.25">
      <c r="A372" s="17" t="s">
        <v>1029</v>
      </c>
      <c r="B372" s="32" t="s">
        <v>96</v>
      </c>
      <c r="C372" s="64">
        <f>SUM(C368:C371)</f>
        <v>0</v>
      </c>
      <c r="D372" s="17">
        <f>SUM(D368:D371)</f>
        <v>0</v>
      </c>
      <c r="E372" s="110">
        <f>SUM(E368:E371)</f>
        <v>0</v>
      </c>
      <c r="F372" s="110">
        <f>SUM(F368:F371)</f>
        <v>0</v>
      </c>
    </row>
    <row r="373" spans="1:6" s="2" customFormat="1" hidden="1" x14ac:dyDescent="0.25">
      <c r="A373" s="17" t="s">
        <v>1030</v>
      </c>
      <c r="B373" s="140" t="s">
        <v>431</v>
      </c>
      <c r="C373" s="135"/>
      <c r="D373" s="6"/>
      <c r="E373" s="12"/>
      <c r="F373" s="12"/>
    </row>
    <row r="374" spans="1:6" s="2" customFormat="1" ht="15" hidden="1" customHeight="1" x14ac:dyDescent="0.25">
      <c r="A374" s="156" t="s">
        <v>431</v>
      </c>
      <c r="B374" s="29" t="s">
        <v>1031</v>
      </c>
      <c r="C374" s="29" t="s">
        <v>1032</v>
      </c>
      <c r="D374" s="29" t="s">
        <v>1033</v>
      </c>
      <c r="E374" s="29" t="s">
        <v>1034</v>
      </c>
      <c r="F374" s="29" t="s">
        <v>1035</v>
      </c>
    </row>
    <row r="375" spans="1:6" s="2" customFormat="1" hidden="1" x14ac:dyDescent="0.25">
      <c r="A375" s="17" t="s">
        <v>1036</v>
      </c>
      <c r="B375" s="32" t="s">
        <v>1008</v>
      </c>
      <c r="C375" s="33" t="s">
        <v>40</v>
      </c>
      <c r="D375" s="33" t="s">
        <v>40</v>
      </c>
      <c r="E375" s="33" t="s">
        <v>40</v>
      </c>
      <c r="F375" s="33" t="s">
        <v>40</v>
      </c>
    </row>
    <row r="376" spans="1:6" s="2" customFormat="1" hidden="1" x14ac:dyDescent="0.25">
      <c r="A376" s="17" t="s">
        <v>1037</v>
      </c>
      <c r="B376" s="32" t="s">
        <v>1010</v>
      </c>
      <c r="C376" s="33" t="s">
        <v>40</v>
      </c>
      <c r="D376" s="33" t="s">
        <v>40</v>
      </c>
      <c r="E376" s="33" t="s">
        <v>40</v>
      </c>
      <c r="F376" s="33" t="s">
        <v>40</v>
      </c>
    </row>
    <row r="377" spans="1:6" s="2" customFormat="1" hidden="1" x14ac:dyDescent="0.25">
      <c r="A377" s="17" t="s">
        <v>1038</v>
      </c>
      <c r="B377" s="32" t="s">
        <v>1012</v>
      </c>
      <c r="C377" s="33" t="s">
        <v>40</v>
      </c>
      <c r="D377" s="33" t="s">
        <v>40</v>
      </c>
      <c r="E377" s="33" t="s">
        <v>40</v>
      </c>
      <c r="F377" s="33" t="s">
        <v>40</v>
      </c>
    </row>
    <row r="378" spans="1:6" s="2" customFormat="1" hidden="1" x14ac:dyDescent="0.25">
      <c r="A378" s="17" t="s">
        <v>1039</v>
      </c>
      <c r="B378" s="32" t="s">
        <v>1014</v>
      </c>
      <c r="C378" s="33" t="s">
        <v>40</v>
      </c>
      <c r="D378" s="33" t="s">
        <v>40</v>
      </c>
      <c r="E378" s="33" t="s">
        <v>40</v>
      </c>
      <c r="F378" s="33" t="s">
        <v>40</v>
      </c>
    </row>
    <row r="379" spans="1:6" s="2" customFormat="1" hidden="1" x14ac:dyDescent="0.25">
      <c r="A379" s="17" t="s">
        <v>1040</v>
      </c>
      <c r="B379" s="32" t="s">
        <v>1016</v>
      </c>
      <c r="C379" s="33" t="s">
        <v>40</v>
      </c>
      <c r="D379" s="33" t="s">
        <v>40</v>
      </c>
      <c r="E379" s="33" t="s">
        <v>40</v>
      </c>
      <c r="F379" s="33" t="s">
        <v>40</v>
      </c>
    </row>
    <row r="380" spans="1:6" s="2" customFormat="1" hidden="1" x14ac:dyDescent="0.25">
      <c r="A380" s="17" t="s">
        <v>1041</v>
      </c>
      <c r="B380" s="32" t="s">
        <v>1018</v>
      </c>
      <c r="C380" s="33" t="s">
        <v>40</v>
      </c>
      <c r="D380" s="33" t="s">
        <v>40</v>
      </c>
      <c r="E380" s="33" t="s">
        <v>40</v>
      </c>
      <c r="F380" s="33" t="s">
        <v>40</v>
      </c>
    </row>
    <row r="381" spans="1:6" s="2" customFormat="1" hidden="1" x14ac:dyDescent="0.25">
      <c r="A381" s="17" t="s">
        <v>1042</v>
      </c>
      <c r="B381" s="32" t="s">
        <v>463</v>
      </c>
      <c r="C381" s="33" t="s">
        <v>40</v>
      </c>
      <c r="D381" s="33" t="s">
        <v>40</v>
      </c>
      <c r="E381" s="33" t="s">
        <v>40</v>
      </c>
      <c r="F381" s="33" t="s">
        <v>40</v>
      </c>
    </row>
    <row r="382" spans="1:6" s="2" customFormat="1" hidden="1" x14ac:dyDescent="0.25">
      <c r="A382" s="17" t="s">
        <v>1043</v>
      </c>
      <c r="B382" s="32" t="s">
        <v>96</v>
      </c>
      <c r="C382" s="64">
        <f>SUM(C375:C381)</f>
        <v>0</v>
      </c>
      <c r="D382" s="64">
        <f>SUM(D375:D381)</f>
        <v>0</v>
      </c>
      <c r="E382" s="33"/>
      <c r="F382" s="109"/>
    </row>
    <row r="383" spans="1:6" s="2" customFormat="1" hidden="1" x14ac:dyDescent="0.25">
      <c r="A383" s="17" t="s">
        <v>1044</v>
      </c>
      <c r="B383" s="32" t="s">
        <v>1045</v>
      </c>
      <c r="C383" s="135"/>
      <c r="D383" s="6"/>
      <c r="E383" s="33" t="s">
        <v>40</v>
      </c>
      <c r="F383" s="45" t="str">
        <f>IF($D$393=0,"",IF(D382="[For completion]","",D382/$D$393))</f>
        <v/>
      </c>
    </row>
    <row r="384" spans="1:6" s="2" customFormat="1" hidden="1" x14ac:dyDescent="0.25">
      <c r="A384" s="17" t="s">
        <v>1046</v>
      </c>
      <c r="B384" s="135"/>
      <c r="C384" s="135"/>
      <c r="D384" s="6"/>
      <c r="E384" s="6"/>
      <c r="F384" s="109" t="str">
        <f>IF($D$393=0,"",IF(D383="[For completion]","",D383/$D$393))</f>
        <v/>
      </c>
    </row>
    <row r="385" spans="1:6" s="2" customFormat="1" x14ac:dyDescent="0.25">
      <c r="A385" s="17" t="s">
        <v>1047</v>
      </c>
      <c r="B385" s="140" t="s">
        <v>431</v>
      </c>
      <c r="C385" s="135"/>
      <c r="D385" s="6"/>
      <c r="E385" s="109"/>
      <c r="F385" s="109" t="str">
        <f t="shared" ref="F385:F393" si="24">IF($D$393=0,"",IF(D385="[For completion]","",D385/$D$393))</f>
        <v/>
      </c>
    </row>
    <row r="386" spans="1:6" s="2" customFormat="1" x14ac:dyDescent="0.25">
      <c r="A386" s="17" t="s">
        <v>1048</v>
      </c>
      <c r="B386" s="140" t="s">
        <v>431</v>
      </c>
      <c r="C386" s="135"/>
      <c r="D386" s="6"/>
      <c r="E386" s="109"/>
      <c r="F386" s="109" t="str">
        <f t="shared" si="24"/>
        <v/>
      </c>
    </row>
    <row r="387" spans="1:6" s="2" customFormat="1" x14ac:dyDescent="0.25">
      <c r="A387" s="17" t="s">
        <v>1049</v>
      </c>
      <c r="B387" s="140" t="s">
        <v>431</v>
      </c>
      <c r="C387" s="135"/>
      <c r="D387" s="6"/>
      <c r="E387" s="109"/>
      <c r="F387" s="109" t="str">
        <f t="shared" si="24"/>
        <v/>
      </c>
    </row>
    <row r="388" spans="1:6" s="2" customFormat="1" x14ac:dyDescent="0.25">
      <c r="A388" s="17" t="s">
        <v>1050</v>
      </c>
      <c r="B388" s="140" t="s">
        <v>431</v>
      </c>
      <c r="C388" s="135"/>
      <c r="D388" s="6"/>
      <c r="E388" s="109"/>
      <c r="F388" s="109" t="str">
        <f t="shared" si="24"/>
        <v/>
      </c>
    </row>
    <row r="389" spans="1:6" s="2" customFormat="1" x14ac:dyDescent="0.25">
      <c r="A389" s="17" t="s">
        <v>1051</v>
      </c>
      <c r="B389" s="140" t="s">
        <v>431</v>
      </c>
      <c r="C389" s="135"/>
      <c r="D389" s="6"/>
      <c r="E389" s="109"/>
      <c r="F389" s="109" t="str">
        <f t="shared" si="24"/>
        <v/>
      </c>
    </row>
    <row r="390" spans="1:6" s="2" customFormat="1" x14ac:dyDescent="0.25">
      <c r="A390" s="17" t="s">
        <v>1052</v>
      </c>
      <c r="B390" s="140" t="s">
        <v>431</v>
      </c>
      <c r="C390" s="135"/>
      <c r="D390" s="6"/>
      <c r="E390" s="109"/>
      <c r="F390" s="109" t="str">
        <f t="shared" si="24"/>
        <v/>
      </c>
    </row>
    <row r="391" spans="1:6" s="2" customFormat="1" x14ac:dyDescent="0.25">
      <c r="A391" s="17" t="s">
        <v>1053</v>
      </c>
      <c r="B391" s="140" t="s">
        <v>431</v>
      </c>
      <c r="C391" s="135"/>
      <c r="D391" s="6"/>
      <c r="E391" s="109"/>
      <c r="F391" s="109" t="str">
        <f t="shared" si="24"/>
        <v/>
      </c>
    </row>
    <row r="392" spans="1:6" s="2" customFormat="1" x14ac:dyDescent="0.25">
      <c r="A392" s="17" t="s">
        <v>1054</v>
      </c>
      <c r="B392" s="140" t="s">
        <v>431</v>
      </c>
      <c r="C392" s="135"/>
      <c r="D392" s="6"/>
      <c r="E392" s="109"/>
      <c r="F392" s="109" t="str">
        <f t="shared" si="24"/>
        <v/>
      </c>
    </row>
    <row r="393" spans="1:6" s="2" customFormat="1" x14ac:dyDescent="0.25">
      <c r="A393" s="17" t="s">
        <v>1055</v>
      </c>
      <c r="B393" s="140" t="s">
        <v>431</v>
      </c>
      <c r="C393" s="135"/>
      <c r="D393" s="6"/>
      <c r="E393" s="109"/>
      <c r="F393" s="109" t="str">
        <f t="shared" si="24"/>
        <v/>
      </c>
    </row>
    <row r="394" spans="1:6" s="2" customFormat="1" x14ac:dyDescent="0.25">
      <c r="A394" s="17" t="s">
        <v>1056</v>
      </c>
      <c r="B394" s="135"/>
      <c r="C394" s="139"/>
      <c r="D394" s="6"/>
      <c r="E394" s="3"/>
      <c r="F394" s="3"/>
    </row>
    <row r="395" spans="1:6" s="2" customFormat="1" x14ac:dyDescent="0.25">
      <c r="A395" s="17" t="s">
        <v>1057</v>
      </c>
      <c r="B395" s="135"/>
      <c r="C395" s="139"/>
      <c r="D395" s="6"/>
      <c r="E395" s="3"/>
      <c r="F395" s="3"/>
    </row>
    <row r="396" spans="1:6" s="2" customFormat="1" x14ac:dyDescent="0.25">
      <c r="A396" s="17" t="s">
        <v>1058</v>
      </c>
      <c r="B396" s="135"/>
      <c r="C396" s="139"/>
      <c r="D396" s="6"/>
      <c r="E396" s="3"/>
      <c r="F396" s="3"/>
    </row>
    <row r="397" spans="1:6" s="2" customFormat="1" x14ac:dyDescent="0.25">
      <c r="A397" s="17" t="s">
        <v>1059</v>
      </c>
      <c r="B397" s="135"/>
      <c r="C397" s="139"/>
      <c r="D397" s="6"/>
      <c r="E397" s="3"/>
      <c r="F397" s="3"/>
    </row>
    <row r="398" spans="1:6" s="2" customFormat="1" x14ac:dyDescent="0.25">
      <c r="A398" s="17" t="s">
        <v>1060</v>
      </c>
      <c r="B398" s="135"/>
      <c r="C398" s="139"/>
      <c r="D398" s="6"/>
      <c r="E398" s="3"/>
      <c r="F398" s="3"/>
    </row>
    <row r="399" spans="1:6" s="2" customFormat="1" x14ac:dyDescent="0.25">
      <c r="A399" s="17" t="s">
        <v>1061</v>
      </c>
      <c r="B399" s="135"/>
      <c r="C399" s="139"/>
      <c r="D399" s="6"/>
      <c r="E399" s="3"/>
      <c r="F399" s="3"/>
    </row>
    <row r="400" spans="1:6" s="2" customFormat="1" x14ac:dyDescent="0.25">
      <c r="A400" s="17" t="s">
        <v>1062</v>
      </c>
      <c r="B400" s="135"/>
      <c r="C400" s="139"/>
      <c r="D400" s="6"/>
      <c r="E400" s="3"/>
      <c r="F400" s="3"/>
    </row>
    <row r="401" spans="1:6" s="2" customFormat="1" x14ac:dyDescent="0.25">
      <c r="A401" s="17" t="s">
        <v>1063</v>
      </c>
      <c r="B401" s="135"/>
      <c r="C401" s="139"/>
      <c r="D401" s="6"/>
      <c r="E401" s="3"/>
      <c r="F401" s="3"/>
    </row>
    <row r="402" spans="1:6" s="2" customFormat="1" x14ac:dyDescent="0.25">
      <c r="A402" s="17" t="s">
        <v>1064</v>
      </c>
      <c r="B402" s="135"/>
      <c r="C402" s="139"/>
      <c r="D402" s="6"/>
      <c r="E402" s="3"/>
      <c r="F402" s="3"/>
    </row>
    <row r="403" spans="1:6" s="2" customFormat="1" x14ac:dyDescent="0.25">
      <c r="A403" s="17" t="s">
        <v>1065</v>
      </c>
      <c r="B403" s="135"/>
      <c r="C403" s="139"/>
      <c r="D403" s="6"/>
      <c r="E403" s="3"/>
      <c r="F403" s="3"/>
    </row>
    <row r="404" spans="1:6" s="2" customFormat="1" x14ac:dyDescent="0.25">
      <c r="A404" s="17" t="s">
        <v>1066</v>
      </c>
      <c r="B404" s="135"/>
      <c r="C404" s="139"/>
      <c r="D404" s="6"/>
      <c r="E404" s="3"/>
      <c r="F404" s="3"/>
    </row>
    <row r="405" spans="1:6" s="2" customFormat="1" x14ac:dyDescent="0.25">
      <c r="A405" s="17" t="s">
        <v>1067</v>
      </c>
      <c r="B405" s="135"/>
      <c r="C405" s="139"/>
      <c r="D405" s="6"/>
      <c r="E405" s="3"/>
      <c r="F405" s="3"/>
    </row>
    <row r="406" spans="1:6" s="2" customFormat="1" x14ac:dyDescent="0.25">
      <c r="A406" s="17" t="s">
        <v>1068</v>
      </c>
      <c r="B406" s="135"/>
      <c r="C406" s="139"/>
      <c r="D406" s="6"/>
      <c r="E406" s="3"/>
      <c r="F406" s="3"/>
    </row>
    <row r="407" spans="1:6" s="2" customFormat="1" x14ac:dyDescent="0.25">
      <c r="A407" s="17" t="s">
        <v>1069</v>
      </c>
      <c r="B407" s="135"/>
      <c r="C407" s="139"/>
      <c r="D407" s="6"/>
      <c r="E407" s="3"/>
      <c r="F407" s="3"/>
    </row>
    <row r="408" spans="1:6" s="2" customFormat="1" x14ac:dyDescent="0.25">
      <c r="A408" s="17" t="s">
        <v>1070</v>
      </c>
      <c r="B408" s="135"/>
      <c r="C408" s="139"/>
      <c r="D408" s="6"/>
      <c r="E408" s="3"/>
      <c r="F408" s="3"/>
    </row>
    <row r="409" spans="1:6" s="2" customFormat="1" x14ac:dyDescent="0.25">
      <c r="A409" s="17" t="s">
        <v>1071</v>
      </c>
      <c r="B409" s="135"/>
      <c r="C409" s="139"/>
      <c r="D409" s="6"/>
      <c r="E409" s="3"/>
      <c r="F409" s="3"/>
    </row>
    <row r="410" spans="1:6" s="2" customFormat="1" x14ac:dyDescent="0.25">
      <c r="A410" s="17" t="s">
        <v>1072</v>
      </c>
      <c r="B410" s="135"/>
      <c r="C410" s="139"/>
      <c r="D410" s="6"/>
      <c r="E410" s="3"/>
      <c r="F410" s="3"/>
    </row>
    <row r="411" spans="1:6" s="2" customFormat="1" x14ac:dyDescent="0.25">
      <c r="A411" s="17" t="s">
        <v>1073</v>
      </c>
      <c r="B411" s="135"/>
      <c r="C411" s="139"/>
      <c r="D411" s="6"/>
      <c r="E411" s="3"/>
      <c r="F411" s="3"/>
    </row>
    <row r="412" spans="1:6" s="2" customFormat="1" x14ac:dyDescent="0.25">
      <c r="A412" s="17" t="s">
        <v>1074</v>
      </c>
      <c r="B412" s="135"/>
      <c r="C412" s="139"/>
      <c r="D412" s="6"/>
      <c r="E412" s="3"/>
      <c r="F412" s="3"/>
    </row>
    <row r="413" spans="1:6" s="2" customFormat="1" x14ac:dyDescent="0.25">
      <c r="A413" s="17" t="s">
        <v>1075</v>
      </c>
      <c r="B413" s="135"/>
      <c r="C413" s="139"/>
      <c r="D413" s="6"/>
      <c r="E413" s="3"/>
      <c r="F413" s="3"/>
    </row>
    <row r="414" spans="1:6" s="2" customFormat="1" x14ac:dyDescent="0.25">
      <c r="A414" s="17" t="s">
        <v>1076</v>
      </c>
      <c r="B414" s="135"/>
      <c r="C414" s="139"/>
      <c r="D414" s="6"/>
      <c r="E414" s="3"/>
      <c r="F414" s="3"/>
    </row>
    <row r="415" spans="1:6" s="2" customFormat="1" x14ac:dyDescent="0.25">
      <c r="A415" s="17" t="s">
        <v>1077</v>
      </c>
      <c r="B415" s="135"/>
      <c r="C415" s="139"/>
      <c r="D415" s="6"/>
      <c r="E415" s="3"/>
      <c r="F415" s="3"/>
    </row>
    <row r="416" spans="1:6" s="2" customFormat="1" x14ac:dyDescent="0.25">
      <c r="A416" s="17" t="s">
        <v>1078</v>
      </c>
      <c r="B416" s="135"/>
      <c r="C416" s="139"/>
      <c r="D416" s="6"/>
      <c r="E416" s="3"/>
      <c r="F416" s="3"/>
    </row>
    <row r="417" spans="1:6" s="2" customFormat="1" x14ac:dyDescent="0.25">
      <c r="A417" s="17" t="s">
        <v>1079</v>
      </c>
      <c r="B417" s="135"/>
      <c r="C417" s="139"/>
      <c r="D417" s="6"/>
      <c r="E417" s="3"/>
      <c r="F417" s="3"/>
    </row>
    <row r="418" spans="1:6" s="2" customFormat="1" x14ac:dyDescent="0.25">
      <c r="A418" s="17" t="s">
        <v>1080</v>
      </c>
      <c r="B418" s="135"/>
      <c r="C418" s="139"/>
      <c r="D418" s="6"/>
      <c r="E418" s="3"/>
      <c r="F418" s="3"/>
    </row>
    <row r="419" spans="1:6" s="2" customFormat="1" x14ac:dyDescent="0.25">
      <c r="A419" s="17" t="s">
        <v>1081</v>
      </c>
      <c r="B419" s="135"/>
      <c r="C419" s="139"/>
      <c r="D419" s="6"/>
      <c r="E419" s="3"/>
      <c r="F419" s="3"/>
    </row>
    <row r="420" spans="1:6" s="2" customFormat="1" x14ac:dyDescent="0.25">
      <c r="A420" s="17" t="s">
        <v>1082</v>
      </c>
      <c r="B420" s="135"/>
      <c r="C420" s="139"/>
      <c r="D420" s="6"/>
      <c r="E420" s="3"/>
      <c r="F420" s="3"/>
    </row>
    <row r="421" spans="1:6" s="2" customFormat="1" x14ac:dyDescent="0.25">
      <c r="A421" s="17" t="s">
        <v>1083</v>
      </c>
      <c r="B421" s="135"/>
      <c r="C421" s="139"/>
      <c r="D421" s="6"/>
      <c r="E421" s="3"/>
      <c r="F421" s="3"/>
    </row>
    <row r="422" spans="1:6" s="2" customFormat="1" x14ac:dyDescent="0.25">
      <c r="A422" s="17" t="s">
        <v>1084</v>
      </c>
      <c r="B422" s="135"/>
      <c r="C422" s="139"/>
      <c r="D422" s="6"/>
      <c r="E422" s="3"/>
      <c r="F422" s="3"/>
    </row>
    <row r="423" spans="1:6" ht="18.75" x14ac:dyDescent="0.2">
      <c r="A423" s="101"/>
      <c r="B423" s="113" t="s">
        <v>549</v>
      </c>
      <c r="C423" s="101"/>
      <c r="D423" s="101"/>
      <c r="E423" s="103"/>
      <c r="F423" s="103"/>
    </row>
    <row r="424" spans="1:6" ht="15" customHeight="1" x14ac:dyDescent="0.2">
      <c r="A424" s="28" t="s">
        <v>1411</v>
      </c>
      <c r="B424" s="28" t="s">
        <v>1085</v>
      </c>
      <c r="C424" s="28" t="s">
        <v>789</v>
      </c>
      <c r="D424" s="28" t="s">
        <v>790</v>
      </c>
      <c r="E424" s="28" t="s">
        <v>588</v>
      </c>
      <c r="F424" s="28" t="s">
        <v>791</v>
      </c>
    </row>
    <row r="425" spans="1:6" x14ac:dyDescent="0.2">
      <c r="A425" s="17" t="s">
        <v>1086</v>
      </c>
      <c r="B425" s="17" t="s">
        <v>793</v>
      </c>
      <c r="C425" s="38" t="s">
        <v>577</v>
      </c>
      <c r="D425" s="38" t="s">
        <v>577</v>
      </c>
      <c r="E425" s="153"/>
      <c r="F425" s="153"/>
    </row>
    <row r="426" spans="1:6" x14ac:dyDescent="0.2">
      <c r="A426" s="151"/>
      <c r="B426" s="135"/>
      <c r="C426" s="133"/>
      <c r="D426" s="144"/>
      <c r="E426" s="153"/>
      <c r="F426" s="153"/>
    </row>
    <row r="427" spans="1:6" x14ac:dyDescent="0.2">
      <c r="A427" s="135"/>
      <c r="B427" s="17" t="s">
        <v>794</v>
      </c>
      <c r="C427" s="133"/>
      <c r="D427" s="144"/>
      <c r="E427" s="153"/>
      <c r="F427" s="153"/>
    </row>
    <row r="428" spans="1:6" x14ac:dyDescent="0.2">
      <c r="A428" s="17" t="s">
        <v>1087</v>
      </c>
      <c r="B428" s="77" t="s">
        <v>923</v>
      </c>
      <c r="C428" s="38" t="s">
        <v>577</v>
      </c>
      <c r="D428" s="38" t="s">
        <v>577</v>
      </c>
      <c r="E428" s="45" t="str">
        <f t="shared" ref="E428:E451" si="25">IF($C$452=0,"",IF(C428="[for completion]","",C428/$C$452))</f>
        <v/>
      </c>
      <c r="F428" s="45" t="str">
        <f t="shared" ref="F428:F451" si="26">IF($D$452=0,"",IF(D428="[for completion]","",D428/$D$452))</f>
        <v/>
      </c>
    </row>
    <row r="429" spans="1:6" x14ac:dyDescent="0.2">
      <c r="A429" s="17" t="s">
        <v>1088</v>
      </c>
      <c r="B429" s="77" t="s">
        <v>923</v>
      </c>
      <c r="C429" s="38" t="s">
        <v>577</v>
      </c>
      <c r="D429" s="38" t="s">
        <v>577</v>
      </c>
      <c r="E429" s="45" t="str">
        <f t="shared" si="25"/>
        <v/>
      </c>
      <c r="F429" s="45" t="str">
        <f t="shared" si="26"/>
        <v/>
      </c>
    </row>
    <row r="430" spans="1:6" x14ac:dyDescent="0.2">
      <c r="A430" s="17" t="s">
        <v>1089</v>
      </c>
      <c r="B430" s="77" t="s">
        <v>923</v>
      </c>
      <c r="C430" s="38" t="s">
        <v>577</v>
      </c>
      <c r="D430" s="38" t="s">
        <v>577</v>
      </c>
      <c r="E430" s="45" t="str">
        <f t="shared" si="25"/>
        <v/>
      </c>
      <c r="F430" s="45" t="str">
        <f t="shared" si="26"/>
        <v/>
      </c>
    </row>
    <row r="431" spans="1:6" x14ac:dyDescent="0.2">
      <c r="A431" s="17" t="s">
        <v>1090</v>
      </c>
      <c r="B431" s="77" t="s">
        <v>923</v>
      </c>
      <c r="C431" s="38" t="s">
        <v>577</v>
      </c>
      <c r="D431" s="38" t="s">
        <v>577</v>
      </c>
      <c r="E431" s="45" t="str">
        <f t="shared" si="25"/>
        <v/>
      </c>
      <c r="F431" s="45" t="str">
        <f t="shared" si="26"/>
        <v/>
      </c>
    </row>
    <row r="432" spans="1:6" x14ac:dyDescent="0.2">
      <c r="A432" s="17" t="s">
        <v>1091</v>
      </c>
      <c r="B432" s="77" t="s">
        <v>923</v>
      </c>
      <c r="C432" s="38" t="s">
        <v>577</v>
      </c>
      <c r="D432" s="38" t="s">
        <v>577</v>
      </c>
      <c r="E432" s="45" t="str">
        <f t="shared" si="25"/>
        <v/>
      </c>
      <c r="F432" s="45" t="str">
        <f t="shared" si="26"/>
        <v/>
      </c>
    </row>
    <row r="433" spans="1:6" x14ac:dyDescent="0.2">
      <c r="A433" s="17" t="s">
        <v>1092</v>
      </c>
      <c r="B433" s="77" t="s">
        <v>923</v>
      </c>
      <c r="C433" s="38" t="s">
        <v>577</v>
      </c>
      <c r="D433" s="38" t="s">
        <v>577</v>
      </c>
      <c r="E433" s="45" t="str">
        <f t="shared" si="25"/>
        <v/>
      </c>
      <c r="F433" s="45" t="str">
        <f t="shared" si="26"/>
        <v/>
      </c>
    </row>
    <row r="434" spans="1:6" x14ac:dyDescent="0.2">
      <c r="A434" s="17" t="s">
        <v>1093</v>
      </c>
      <c r="B434" s="77" t="s">
        <v>923</v>
      </c>
      <c r="C434" s="38" t="s">
        <v>577</v>
      </c>
      <c r="D434" s="38" t="s">
        <v>577</v>
      </c>
      <c r="E434" s="45" t="str">
        <f t="shared" si="25"/>
        <v/>
      </c>
      <c r="F434" s="45" t="str">
        <f t="shared" si="26"/>
        <v/>
      </c>
    </row>
    <row r="435" spans="1:6" x14ac:dyDescent="0.2">
      <c r="A435" s="17" t="s">
        <v>1094</v>
      </c>
      <c r="B435" s="77" t="s">
        <v>923</v>
      </c>
      <c r="C435" s="38" t="s">
        <v>577</v>
      </c>
      <c r="D435" s="38" t="s">
        <v>577</v>
      </c>
      <c r="E435" s="45" t="str">
        <f t="shared" si="25"/>
        <v/>
      </c>
      <c r="F435" s="45" t="str">
        <f t="shared" si="26"/>
        <v/>
      </c>
    </row>
    <row r="436" spans="1:6" x14ac:dyDescent="0.2">
      <c r="A436" s="17" t="s">
        <v>1095</v>
      </c>
      <c r="B436" s="77" t="s">
        <v>923</v>
      </c>
      <c r="C436" s="38" t="s">
        <v>577</v>
      </c>
      <c r="D436" s="38" t="s">
        <v>577</v>
      </c>
      <c r="E436" s="45" t="str">
        <f t="shared" si="25"/>
        <v/>
      </c>
      <c r="F436" s="45" t="str">
        <f t="shared" si="26"/>
        <v/>
      </c>
    </row>
    <row r="437" spans="1:6" x14ac:dyDescent="0.2">
      <c r="A437" s="17" t="s">
        <v>1096</v>
      </c>
      <c r="B437" s="77" t="s">
        <v>923</v>
      </c>
      <c r="C437" s="38" t="s">
        <v>577</v>
      </c>
      <c r="D437" s="38" t="s">
        <v>577</v>
      </c>
      <c r="E437" s="45" t="str">
        <f t="shared" si="25"/>
        <v/>
      </c>
      <c r="F437" s="45" t="str">
        <f t="shared" si="26"/>
        <v/>
      </c>
    </row>
    <row r="438" spans="1:6" x14ac:dyDescent="0.2">
      <c r="A438" s="17" t="s">
        <v>1097</v>
      </c>
      <c r="B438" s="77" t="s">
        <v>923</v>
      </c>
      <c r="C438" s="38" t="s">
        <v>577</v>
      </c>
      <c r="D438" s="38" t="s">
        <v>577</v>
      </c>
      <c r="E438" s="45" t="str">
        <f t="shared" si="25"/>
        <v/>
      </c>
      <c r="F438" s="45" t="str">
        <f t="shared" si="26"/>
        <v/>
      </c>
    </row>
    <row r="439" spans="1:6" x14ac:dyDescent="0.2">
      <c r="A439" s="17" t="s">
        <v>1098</v>
      </c>
      <c r="B439" s="77" t="s">
        <v>923</v>
      </c>
      <c r="C439" s="38" t="s">
        <v>577</v>
      </c>
      <c r="D439" s="38" t="s">
        <v>577</v>
      </c>
      <c r="E439" s="45" t="str">
        <f t="shared" si="25"/>
        <v/>
      </c>
      <c r="F439" s="45" t="str">
        <f t="shared" si="26"/>
        <v/>
      </c>
    </row>
    <row r="440" spans="1:6" x14ac:dyDescent="0.2">
      <c r="A440" s="17" t="s">
        <v>1099</v>
      </c>
      <c r="B440" s="77" t="s">
        <v>923</v>
      </c>
      <c r="C440" s="38" t="s">
        <v>577</v>
      </c>
      <c r="D440" s="38" t="s">
        <v>577</v>
      </c>
      <c r="E440" s="45" t="str">
        <f t="shared" si="25"/>
        <v/>
      </c>
      <c r="F440" s="45" t="str">
        <f t="shared" si="26"/>
        <v/>
      </c>
    </row>
    <row r="441" spans="1:6" x14ac:dyDescent="0.2">
      <c r="A441" s="17" t="s">
        <v>1100</v>
      </c>
      <c r="B441" s="77" t="s">
        <v>923</v>
      </c>
      <c r="C441" s="38" t="s">
        <v>577</v>
      </c>
      <c r="D441" s="38" t="s">
        <v>577</v>
      </c>
      <c r="E441" s="45" t="str">
        <f t="shared" si="25"/>
        <v/>
      </c>
      <c r="F441" s="45" t="str">
        <f t="shared" si="26"/>
        <v/>
      </c>
    </row>
    <row r="442" spans="1:6" x14ac:dyDescent="0.2">
      <c r="A442" s="17" t="s">
        <v>1101</v>
      </c>
      <c r="B442" s="77" t="s">
        <v>923</v>
      </c>
      <c r="C442" s="38" t="s">
        <v>577</v>
      </c>
      <c r="D442" s="38" t="s">
        <v>577</v>
      </c>
      <c r="E442" s="45" t="str">
        <f t="shared" si="25"/>
        <v/>
      </c>
      <c r="F442" s="45" t="str">
        <f t="shared" si="26"/>
        <v/>
      </c>
    </row>
    <row r="443" spans="1:6" x14ac:dyDescent="0.2">
      <c r="A443" s="17" t="s">
        <v>1102</v>
      </c>
      <c r="B443" s="77" t="s">
        <v>923</v>
      </c>
      <c r="C443" s="38" t="s">
        <v>577</v>
      </c>
      <c r="D443" s="38" t="s">
        <v>577</v>
      </c>
      <c r="E443" s="45" t="str">
        <f t="shared" si="25"/>
        <v/>
      </c>
      <c r="F443" s="45" t="str">
        <f t="shared" si="26"/>
        <v/>
      </c>
    </row>
    <row r="444" spans="1:6" x14ac:dyDescent="0.2">
      <c r="A444" s="17" t="s">
        <v>1103</v>
      </c>
      <c r="B444" s="77" t="s">
        <v>923</v>
      </c>
      <c r="C444" s="38" t="s">
        <v>577</v>
      </c>
      <c r="D444" s="38" t="s">
        <v>577</v>
      </c>
      <c r="E444" s="45" t="str">
        <f t="shared" si="25"/>
        <v/>
      </c>
      <c r="F444" s="45" t="str">
        <f t="shared" si="26"/>
        <v/>
      </c>
    </row>
    <row r="445" spans="1:6" x14ac:dyDescent="0.2">
      <c r="A445" s="17" t="s">
        <v>1104</v>
      </c>
      <c r="B445" s="77" t="s">
        <v>923</v>
      </c>
      <c r="C445" s="38" t="s">
        <v>577</v>
      </c>
      <c r="D445" s="38" t="s">
        <v>577</v>
      </c>
      <c r="E445" s="45" t="str">
        <f t="shared" si="25"/>
        <v/>
      </c>
      <c r="F445" s="45" t="str">
        <f t="shared" si="26"/>
        <v/>
      </c>
    </row>
    <row r="446" spans="1:6" x14ac:dyDescent="0.2">
      <c r="A446" s="17" t="s">
        <v>1105</v>
      </c>
      <c r="B446" s="77" t="s">
        <v>923</v>
      </c>
      <c r="C446" s="38" t="s">
        <v>577</v>
      </c>
      <c r="D446" s="38" t="s">
        <v>577</v>
      </c>
      <c r="E446" s="45" t="str">
        <f t="shared" si="25"/>
        <v/>
      </c>
      <c r="F446" s="45" t="str">
        <f t="shared" si="26"/>
        <v/>
      </c>
    </row>
    <row r="447" spans="1:6" x14ac:dyDescent="0.2">
      <c r="A447" s="17" t="s">
        <v>1106</v>
      </c>
      <c r="B447" s="77" t="s">
        <v>923</v>
      </c>
      <c r="C447" s="38" t="s">
        <v>577</v>
      </c>
      <c r="D447" s="38" t="s">
        <v>577</v>
      </c>
      <c r="E447" s="45" t="str">
        <f t="shared" si="25"/>
        <v/>
      </c>
      <c r="F447" s="45" t="str">
        <f t="shared" si="26"/>
        <v/>
      </c>
    </row>
    <row r="448" spans="1:6" x14ac:dyDescent="0.2">
      <c r="A448" s="17" t="s">
        <v>1107</v>
      </c>
      <c r="B448" s="77" t="s">
        <v>923</v>
      </c>
      <c r="C448" s="38" t="s">
        <v>577</v>
      </c>
      <c r="D448" s="38" t="s">
        <v>577</v>
      </c>
      <c r="E448" s="45" t="str">
        <f t="shared" si="25"/>
        <v/>
      </c>
      <c r="F448" s="45" t="str">
        <f t="shared" si="26"/>
        <v/>
      </c>
    </row>
    <row r="449" spans="1:6" x14ac:dyDescent="0.2">
      <c r="A449" s="17" t="s">
        <v>1108</v>
      </c>
      <c r="B449" s="77" t="s">
        <v>923</v>
      </c>
      <c r="C449" s="38" t="s">
        <v>577</v>
      </c>
      <c r="D449" s="38" t="s">
        <v>577</v>
      </c>
      <c r="E449" s="45" t="str">
        <f t="shared" si="25"/>
        <v/>
      </c>
      <c r="F449" s="45" t="str">
        <f t="shared" si="26"/>
        <v/>
      </c>
    </row>
    <row r="450" spans="1:6" x14ac:dyDescent="0.2">
      <c r="A450" s="17" t="s">
        <v>1109</v>
      </c>
      <c r="B450" s="77" t="s">
        <v>923</v>
      </c>
      <c r="C450" s="38" t="s">
        <v>577</v>
      </c>
      <c r="D450" s="38" t="s">
        <v>577</v>
      </c>
      <c r="E450" s="45" t="str">
        <f t="shared" si="25"/>
        <v/>
      </c>
      <c r="F450" s="45" t="str">
        <f t="shared" si="26"/>
        <v/>
      </c>
    </row>
    <row r="451" spans="1:6" x14ac:dyDescent="0.2">
      <c r="A451" s="17" t="s">
        <v>1110</v>
      </c>
      <c r="B451" s="77" t="s">
        <v>923</v>
      </c>
      <c r="C451" s="38" t="s">
        <v>577</v>
      </c>
      <c r="D451" s="38" t="s">
        <v>577</v>
      </c>
      <c r="E451" s="45" t="str">
        <f t="shared" si="25"/>
        <v/>
      </c>
      <c r="F451" s="45" t="str">
        <f t="shared" si="26"/>
        <v/>
      </c>
    </row>
    <row r="452" spans="1:6" x14ac:dyDescent="0.2">
      <c r="A452" s="17" t="s">
        <v>1111</v>
      </c>
      <c r="B452" s="32" t="s">
        <v>96</v>
      </c>
      <c r="C452" s="48">
        <f>SUM(C428:C451)</f>
        <v>0</v>
      </c>
      <c r="D452" s="106">
        <f>SUM(D428:D451)</f>
        <v>0</v>
      </c>
      <c r="E452" s="107">
        <f>SUM(E428:E451)</f>
        <v>0</v>
      </c>
      <c r="F452" s="107">
        <f>SUM(F428:F451)</f>
        <v>0</v>
      </c>
    </row>
    <row r="453" spans="1:6" ht="15" customHeight="1" x14ac:dyDescent="0.2">
      <c r="A453" s="28" t="s">
        <v>1403</v>
      </c>
      <c r="B453" s="28" t="s">
        <v>1112</v>
      </c>
      <c r="C453" s="28" t="s">
        <v>789</v>
      </c>
      <c r="D453" s="28" t="s">
        <v>790</v>
      </c>
      <c r="E453" s="28" t="s">
        <v>588</v>
      </c>
      <c r="F453" s="28" t="s">
        <v>791</v>
      </c>
    </row>
    <row r="454" spans="1:6" x14ac:dyDescent="0.2">
      <c r="A454" s="17" t="s">
        <v>1113</v>
      </c>
      <c r="B454" s="17" t="s">
        <v>827</v>
      </c>
      <c r="C454" s="38" t="s">
        <v>577</v>
      </c>
      <c r="D454" s="133"/>
      <c r="E454" s="135"/>
      <c r="F454" s="135"/>
    </row>
    <row r="455" spans="1:6" x14ac:dyDescent="0.2">
      <c r="A455" s="135"/>
      <c r="B455" s="135"/>
      <c r="C455" s="133"/>
      <c r="D455" s="133"/>
      <c r="E455" s="135"/>
      <c r="F455" s="135"/>
    </row>
    <row r="456" spans="1:6" x14ac:dyDescent="0.2">
      <c r="A456" s="135"/>
      <c r="B456" s="32" t="s">
        <v>828</v>
      </c>
      <c r="C456" s="133"/>
      <c r="D456" s="133"/>
      <c r="E456" s="135"/>
      <c r="F456" s="135"/>
    </row>
    <row r="457" spans="1:6" x14ac:dyDescent="0.2">
      <c r="A457" s="17" t="s">
        <v>1114</v>
      </c>
      <c r="B457" s="17" t="s">
        <v>830</v>
      </c>
      <c r="C457" s="38" t="s">
        <v>577</v>
      </c>
      <c r="D457" s="38" t="s">
        <v>577</v>
      </c>
      <c r="E457" s="45" t="str">
        <f>IF($C$465=0,"",IF(C457="[for completion]","",C457/$C$465))</f>
        <v/>
      </c>
      <c r="F457" s="45" t="str">
        <f>IF($D$465=0,"",IF(D457="[for completion]","",D457/$D$465))</f>
        <v/>
      </c>
    </row>
    <row r="458" spans="1:6" x14ac:dyDescent="0.2">
      <c r="A458" s="17" t="s">
        <v>1115</v>
      </c>
      <c r="B458" s="17" t="s">
        <v>832</v>
      </c>
      <c r="C458" s="38" t="s">
        <v>577</v>
      </c>
      <c r="D458" s="38" t="s">
        <v>577</v>
      </c>
      <c r="E458" s="45" t="str">
        <f t="shared" ref="E458:E471" si="27">IF($C$465=0,"",IF(C458="[for completion]","",C458/$C$465))</f>
        <v/>
      </c>
      <c r="F458" s="45" t="str">
        <f t="shared" ref="F458:F471" si="28">IF($D$465=0,"",IF(D458="[for completion]","",D458/$D$465))</f>
        <v/>
      </c>
    </row>
    <row r="459" spans="1:6" x14ac:dyDescent="0.2">
      <c r="A459" s="17" t="s">
        <v>1116</v>
      </c>
      <c r="B459" s="17" t="s">
        <v>834</v>
      </c>
      <c r="C459" s="38" t="s">
        <v>577</v>
      </c>
      <c r="D459" s="38" t="s">
        <v>577</v>
      </c>
      <c r="E459" s="45" t="str">
        <f t="shared" si="27"/>
        <v/>
      </c>
      <c r="F459" s="45" t="str">
        <f t="shared" si="28"/>
        <v/>
      </c>
    </row>
    <row r="460" spans="1:6" x14ac:dyDescent="0.2">
      <c r="A460" s="17" t="s">
        <v>1117</v>
      </c>
      <c r="B460" s="17" t="s">
        <v>836</v>
      </c>
      <c r="C460" s="38" t="s">
        <v>577</v>
      </c>
      <c r="D460" s="38" t="s">
        <v>577</v>
      </c>
      <c r="E460" s="45" t="str">
        <f t="shared" si="27"/>
        <v/>
      </c>
      <c r="F460" s="45" t="str">
        <f t="shared" si="28"/>
        <v/>
      </c>
    </row>
    <row r="461" spans="1:6" x14ac:dyDescent="0.2">
      <c r="A461" s="17" t="s">
        <v>1118</v>
      </c>
      <c r="B461" s="17" t="s">
        <v>838</v>
      </c>
      <c r="C461" s="38" t="s">
        <v>577</v>
      </c>
      <c r="D461" s="38" t="s">
        <v>577</v>
      </c>
      <c r="E461" s="45" t="str">
        <f t="shared" si="27"/>
        <v/>
      </c>
      <c r="F461" s="45" t="str">
        <f t="shared" si="28"/>
        <v/>
      </c>
    </row>
    <row r="462" spans="1:6" x14ac:dyDescent="0.2">
      <c r="A462" s="17" t="s">
        <v>1119</v>
      </c>
      <c r="B462" s="17" t="s">
        <v>840</v>
      </c>
      <c r="C462" s="38" t="s">
        <v>577</v>
      </c>
      <c r="D462" s="38" t="s">
        <v>577</v>
      </c>
      <c r="E462" s="45" t="str">
        <f t="shared" si="27"/>
        <v/>
      </c>
      <c r="F462" s="45" t="str">
        <f t="shared" si="28"/>
        <v/>
      </c>
    </row>
    <row r="463" spans="1:6" x14ac:dyDescent="0.2">
      <c r="A463" s="17" t="s">
        <v>1120</v>
      </c>
      <c r="B463" s="17" t="s">
        <v>842</v>
      </c>
      <c r="C463" s="38" t="s">
        <v>577</v>
      </c>
      <c r="D463" s="38" t="s">
        <v>577</v>
      </c>
      <c r="E463" s="45" t="str">
        <f t="shared" si="27"/>
        <v/>
      </c>
      <c r="F463" s="45" t="str">
        <f t="shared" si="28"/>
        <v/>
      </c>
    </row>
    <row r="464" spans="1:6" x14ac:dyDescent="0.2">
      <c r="A464" s="17" t="s">
        <v>1121</v>
      </c>
      <c r="B464" s="17" t="s">
        <v>844</v>
      </c>
      <c r="C464" s="38" t="s">
        <v>577</v>
      </c>
      <c r="D464" s="38" t="s">
        <v>577</v>
      </c>
      <c r="E464" s="45" t="str">
        <f t="shared" si="27"/>
        <v/>
      </c>
      <c r="F464" s="45" t="str">
        <f t="shared" si="28"/>
        <v/>
      </c>
    </row>
    <row r="465" spans="1:6" x14ac:dyDescent="0.2">
      <c r="A465" s="17" t="s">
        <v>1122</v>
      </c>
      <c r="B465" s="47" t="s">
        <v>96</v>
      </c>
      <c r="C465" s="64">
        <f>SUM(C457:C464)</f>
        <v>0</v>
      </c>
      <c r="D465" s="108">
        <f>SUM(D457:D464)</f>
        <v>0</v>
      </c>
      <c r="E465" s="91">
        <f>SUM(E457:E464)</f>
        <v>0</v>
      </c>
      <c r="F465" s="91">
        <f>SUM(F457:F464)</f>
        <v>0</v>
      </c>
    </row>
    <row r="466" spans="1:6" outlineLevel="1" x14ac:dyDescent="0.2">
      <c r="A466" s="17" t="s">
        <v>1123</v>
      </c>
      <c r="B466" s="92" t="s">
        <v>847</v>
      </c>
      <c r="C466" s="135"/>
      <c r="D466" s="135"/>
      <c r="E466" s="45" t="str">
        <f t="shared" si="27"/>
        <v/>
      </c>
      <c r="F466" s="45" t="str">
        <f t="shared" si="28"/>
        <v/>
      </c>
    </row>
    <row r="467" spans="1:6" outlineLevel="1" x14ac:dyDescent="0.2">
      <c r="A467" s="17" t="s">
        <v>1124</v>
      </c>
      <c r="B467" s="92" t="s">
        <v>849</v>
      </c>
      <c r="C467" s="135"/>
      <c r="D467" s="135"/>
      <c r="E467" s="45" t="str">
        <f t="shared" si="27"/>
        <v/>
      </c>
      <c r="F467" s="45" t="str">
        <f t="shared" si="28"/>
        <v/>
      </c>
    </row>
    <row r="468" spans="1:6" outlineLevel="1" x14ac:dyDescent="0.2">
      <c r="A468" s="17" t="s">
        <v>1125</v>
      </c>
      <c r="B468" s="92" t="s">
        <v>851</v>
      </c>
      <c r="C468" s="135"/>
      <c r="D468" s="135"/>
      <c r="E468" s="45" t="str">
        <f t="shared" si="27"/>
        <v/>
      </c>
      <c r="F468" s="45" t="str">
        <f t="shared" si="28"/>
        <v/>
      </c>
    </row>
    <row r="469" spans="1:6" outlineLevel="1" x14ac:dyDescent="0.2">
      <c r="A469" s="17" t="s">
        <v>1126</v>
      </c>
      <c r="B469" s="92" t="s">
        <v>853</v>
      </c>
      <c r="C469" s="135"/>
      <c r="D469" s="135"/>
      <c r="E469" s="45" t="str">
        <f t="shared" si="27"/>
        <v/>
      </c>
      <c r="F469" s="45" t="str">
        <f t="shared" si="28"/>
        <v/>
      </c>
    </row>
    <row r="470" spans="1:6" outlineLevel="1" x14ac:dyDescent="0.2">
      <c r="A470" s="17" t="s">
        <v>1127</v>
      </c>
      <c r="B470" s="92" t="s">
        <v>855</v>
      </c>
      <c r="C470" s="135"/>
      <c r="D470" s="135"/>
      <c r="E470" s="45" t="str">
        <f t="shared" si="27"/>
        <v/>
      </c>
      <c r="F470" s="45" t="str">
        <f t="shared" si="28"/>
        <v/>
      </c>
    </row>
    <row r="471" spans="1:6" outlineLevel="1" x14ac:dyDescent="0.2">
      <c r="A471" s="17" t="s">
        <v>1128</v>
      </c>
      <c r="B471" s="92" t="s">
        <v>857</v>
      </c>
      <c r="C471" s="135"/>
      <c r="D471" s="135"/>
      <c r="E471" s="45" t="str">
        <f t="shared" si="27"/>
        <v/>
      </c>
      <c r="F471" s="45" t="str">
        <f t="shared" si="28"/>
        <v/>
      </c>
    </row>
    <row r="472" spans="1:6" outlineLevel="1" x14ac:dyDescent="0.2">
      <c r="A472" s="17" t="s">
        <v>1129</v>
      </c>
      <c r="B472" s="154"/>
      <c r="C472" s="135"/>
      <c r="D472" s="135"/>
      <c r="E472" s="140" t="s">
        <v>431</v>
      </c>
      <c r="F472" s="140" t="s">
        <v>431</v>
      </c>
    </row>
    <row r="473" spans="1:6" outlineLevel="1" x14ac:dyDescent="0.2">
      <c r="A473" s="17" t="s">
        <v>1130</v>
      </c>
      <c r="B473" s="154"/>
      <c r="C473" s="135"/>
      <c r="D473" s="135"/>
      <c r="E473" s="140" t="s">
        <v>431</v>
      </c>
      <c r="F473" s="140" t="s">
        <v>431</v>
      </c>
    </row>
    <row r="474" spans="1:6" outlineLevel="1" x14ac:dyDescent="0.2">
      <c r="A474" s="17" t="s">
        <v>1131</v>
      </c>
      <c r="B474" s="154"/>
      <c r="C474" s="135"/>
      <c r="D474" s="135"/>
      <c r="E474" s="148"/>
      <c r="F474" s="148"/>
    </row>
    <row r="475" spans="1:6" ht="15" customHeight="1" x14ac:dyDescent="0.2">
      <c r="A475" s="28" t="s">
        <v>1410</v>
      </c>
      <c r="B475" s="28" t="s">
        <v>1132</v>
      </c>
      <c r="C475" s="28" t="s">
        <v>789</v>
      </c>
      <c r="D475" s="28" t="s">
        <v>790</v>
      </c>
      <c r="E475" s="28" t="s">
        <v>588</v>
      </c>
      <c r="F475" s="28" t="s">
        <v>791</v>
      </c>
    </row>
    <row r="476" spans="1:6" x14ac:dyDescent="0.2">
      <c r="A476" s="17" t="s">
        <v>1133</v>
      </c>
      <c r="B476" s="17" t="s">
        <v>827</v>
      </c>
      <c r="C476" s="38" t="s">
        <v>577</v>
      </c>
      <c r="D476" s="133"/>
      <c r="E476" s="133"/>
      <c r="F476" s="133"/>
    </row>
    <row r="477" spans="1:6" x14ac:dyDescent="0.2">
      <c r="A477" s="135"/>
      <c r="B477" s="135"/>
      <c r="C477" s="133"/>
      <c r="D477" s="133"/>
      <c r="E477" s="133"/>
      <c r="F477" s="133"/>
    </row>
    <row r="478" spans="1:6" x14ac:dyDescent="0.2">
      <c r="A478" s="135"/>
      <c r="B478" s="32" t="s">
        <v>828</v>
      </c>
      <c r="C478" s="133"/>
      <c r="D478" s="133"/>
      <c r="E478" s="133"/>
      <c r="F478" s="133"/>
    </row>
    <row r="479" spans="1:6" x14ac:dyDescent="0.2">
      <c r="A479" s="17" t="s">
        <v>1134</v>
      </c>
      <c r="B479" s="17" t="s">
        <v>830</v>
      </c>
      <c r="C479" s="38" t="s">
        <v>577</v>
      </c>
      <c r="D479" s="38" t="s">
        <v>577</v>
      </c>
      <c r="E479" s="45" t="str">
        <f>IF($C$487=0,"",IF(C479="[Mark as ND1 if not relevant]","",C479/$C$487))</f>
        <v/>
      </c>
      <c r="F479" s="45" t="str">
        <f>IF($D$487=0,"",IF(D479="[Mark as ND1 if not relevant]","",D479/$D$487))</f>
        <v/>
      </c>
    </row>
    <row r="480" spans="1:6" x14ac:dyDescent="0.2">
      <c r="A480" s="17" t="s">
        <v>1135</v>
      </c>
      <c r="B480" s="17" t="s">
        <v>832</v>
      </c>
      <c r="C480" s="38" t="s">
        <v>577</v>
      </c>
      <c r="D480" s="38" t="s">
        <v>577</v>
      </c>
      <c r="E480" s="45" t="str">
        <f t="shared" ref="E480:E486" si="29">IF($C$487=0,"",IF(C480="[Mark as ND1 if not relevant]","",C480/$C$487))</f>
        <v/>
      </c>
      <c r="F480" s="45" t="str">
        <f t="shared" ref="F480:F486" si="30">IF($D$487=0,"",IF(D480="[Mark as ND1 if not relevant]","",D480/$D$487))</f>
        <v/>
      </c>
    </row>
    <row r="481" spans="1:6" x14ac:dyDescent="0.2">
      <c r="A481" s="17" t="s">
        <v>1136</v>
      </c>
      <c r="B481" s="17" t="s">
        <v>834</v>
      </c>
      <c r="C481" s="38" t="s">
        <v>577</v>
      </c>
      <c r="D481" s="38" t="s">
        <v>577</v>
      </c>
      <c r="E481" s="45" t="str">
        <f t="shared" si="29"/>
        <v/>
      </c>
      <c r="F481" s="45" t="str">
        <f t="shared" si="30"/>
        <v/>
      </c>
    </row>
    <row r="482" spans="1:6" x14ac:dyDescent="0.2">
      <c r="A482" s="17" t="s">
        <v>1137</v>
      </c>
      <c r="B482" s="17" t="s">
        <v>836</v>
      </c>
      <c r="C482" s="38" t="s">
        <v>577</v>
      </c>
      <c r="D482" s="38" t="s">
        <v>577</v>
      </c>
      <c r="E482" s="45" t="str">
        <f t="shared" si="29"/>
        <v/>
      </c>
      <c r="F482" s="45" t="str">
        <f t="shared" si="30"/>
        <v/>
      </c>
    </row>
    <row r="483" spans="1:6" x14ac:dyDescent="0.2">
      <c r="A483" s="17" t="s">
        <v>1138</v>
      </c>
      <c r="B483" s="17" t="s">
        <v>838</v>
      </c>
      <c r="C483" s="38" t="s">
        <v>577</v>
      </c>
      <c r="D483" s="38" t="s">
        <v>577</v>
      </c>
      <c r="E483" s="45" t="str">
        <f t="shared" si="29"/>
        <v/>
      </c>
      <c r="F483" s="45" t="str">
        <f t="shared" si="30"/>
        <v/>
      </c>
    </row>
    <row r="484" spans="1:6" x14ac:dyDescent="0.2">
      <c r="A484" s="17" t="s">
        <v>1139</v>
      </c>
      <c r="B484" s="17" t="s">
        <v>840</v>
      </c>
      <c r="C484" s="38" t="s">
        <v>577</v>
      </c>
      <c r="D484" s="38" t="s">
        <v>577</v>
      </c>
      <c r="E484" s="45" t="str">
        <f t="shared" si="29"/>
        <v/>
      </c>
      <c r="F484" s="45" t="str">
        <f t="shared" si="30"/>
        <v/>
      </c>
    </row>
    <row r="485" spans="1:6" x14ac:dyDescent="0.2">
      <c r="A485" s="17" t="s">
        <v>1140</v>
      </c>
      <c r="B485" s="17" t="s">
        <v>842</v>
      </c>
      <c r="C485" s="38" t="s">
        <v>577</v>
      </c>
      <c r="D485" s="38" t="s">
        <v>577</v>
      </c>
      <c r="E485" s="45" t="str">
        <f t="shared" si="29"/>
        <v/>
      </c>
      <c r="F485" s="45" t="str">
        <f t="shared" si="30"/>
        <v/>
      </c>
    </row>
    <row r="486" spans="1:6" x14ac:dyDescent="0.2">
      <c r="A486" s="17" t="s">
        <v>1141</v>
      </c>
      <c r="B486" s="17" t="s">
        <v>844</v>
      </c>
      <c r="C486" s="38" t="s">
        <v>577</v>
      </c>
      <c r="D486" s="38" t="s">
        <v>577</v>
      </c>
      <c r="E486" s="45" t="str">
        <f t="shared" si="29"/>
        <v/>
      </c>
      <c r="F486" s="45" t="str">
        <f t="shared" si="30"/>
        <v/>
      </c>
    </row>
    <row r="487" spans="1:6" x14ac:dyDescent="0.2">
      <c r="A487" s="17" t="s">
        <v>1142</v>
      </c>
      <c r="B487" s="47" t="s">
        <v>96</v>
      </c>
      <c r="C487" s="64">
        <f>SUM(C479:C486)</f>
        <v>0</v>
      </c>
      <c r="D487" s="108">
        <f>SUM(D479:D486)</f>
        <v>0</v>
      </c>
      <c r="E487" s="91">
        <f>SUM(E479:E486)</f>
        <v>0</v>
      </c>
      <c r="F487" s="91">
        <f>SUM(F479:F486)</f>
        <v>0</v>
      </c>
    </row>
    <row r="488" spans="1:6" outlineLevel="1" x14ac:dyDescent="0.2">
      <c r="A488" s="17" t="s">
        <v>1143</v>
      </c>
      <c r="B488" s="92" t="s">
        <v>847</v>
      </c>
      <c r="C488" s="133"/>
      <c r="D488" s="133"/>
      <c r="E488" s="45" t="str">
        <f t="shared" ref="E488:E493" si="31">IF($C$487=0,"",IF(C488="[for completion]","",C488/$C$487))</f>
        <v/>
      </c>
      <c r="F488" s="45" t="str">
        <f t="shared" ref="F488:F493" si="32">IF($D$487=0,"",IF(D488="[for completion]","",D488/$D$487))</f>
        <v/>
      </c>
    </row>
    <row r="489" spans="1:6" outlineLevel="1" x14ac:dyDescent="0.2">
      <c r="A489" s="17" t="s">
        <v>1144</v>
      </c>
      <c r="B489" s="92" t="s">
        <v>849</v>
      </c>
      <c r="C489" s="133"/>
      <c r="D489" s="133"/>
      <c r="E489" s="45" t="str">
        <f t="shared" si="31"/>
        <v/>
      </c>
      <c r="F489" s="45" t="str">
        <f t="shared" si="32"/>
        <v/>
      </c>
    </row>
    <row r="490" spans="1:6" outlineLevel="1" x14ac:dyDescent="0.2">
      <c r="A490" s="17" t="s">
        <v>1145</v>
      </c>
      <c r="B490" s="92" t="s">
        <v>851</v>
      </c>
      <c r="C490" s="133"/>
      <c r="D490" s="133"/>
      <c r="E490" s="45" t="str">
        <f t="shared" si="31"/>
        <v/>
      </c>
      <c r="F490" s="45" t="str">
        <f t="shared" si="32"/>
        <v/>
      </c>
    </row>
    <row r="491" spans="1:6" outlineLevel="1" x14ac:dyDescent="0.2">
      <c r="A491" s="17" t="s">
        <v>1146</v>
      </c>
      <c r="B491" s="92" t="s">
        <v>853</v>
      </c>
      <c r="C491" s="133"/>
      <c r="D491" s="133"/>
      <c r="E491" s="45" t="str">
        <f t="shared" si="31"/>
        <v/>
      </c>
      <c r="F491" s="45" t="str">
        <f t="shared" si="32"/>
        <v/>
      </c>
    </row>
    <row r="492" spans="1:6" outlineLevel="1" x14ac:dyDescent="0.2">
      <c r="A492" s="17" t="s">
        <v>1147</v>
      </c>
      <c r="B492" s="92" t="s">
        <v>855</v>
      </c>
      <c r="C492" s="133"/>
      <c r="D492" s="133"/>
      <c r="E492" s="45" t="str">
        <f t="shared" si="31"/>
        <v/>
      </c>
      <c r="F492" s="45" t="str">
        <f t="shared" si="32"/>
        <v/>
      </c>
    </row>
    <row r="493" spans="1:6" outlineLevel="1" x14ac:dyDescent="0.2">
      <c r="A493" s="17" t="s">
        <v>1148</v>
      </c>
      <c r="B493" s="92" t="s">
        <v>857</v>
      </c>
      <c r="C493" s="133"/>
      <c r="D493" s="133"/>
      <c r="E493" s="45" t="str">
        <f t="shared" si="31"/>
        <v/>
      </c>
      <c r="F493" s="45" t="str">
        <f t="shared" si="32"/>
        <v/>
      </c>
    </row>
    <row r="494" spans="1:6" outlineLevel="1" x14ac:dyDescent="0.2">
      <c r="A494" s="17" t="s">
        <v>1149</v>
      </c>
      <c r="B494" s="154"/>
      <c r="C494" s="135"/>
      <c r="D494" s="135"/>
      <c r="E494" s="140" t="s">
        <v>431</v>
      </c>
      <c r="F494" s="140" t="s">
        <v>431</v>
      </c>
    </row>
    <row r="495" spans="1:6" outlineLevel="1" x14ac:dyDescent="0.2">
      <c r="A495" s="17" t="s">
        <v>1150</v>
      </c>
      <c r="B495" s="154"/>
      <c r="C495" s="135"/>
      <c r="D495" s="135"/>
      <c r="E495" s="140" t="s">
        <v>431</v>
      </c>
      <c r="F495" s="140" t="s">
        <v>431</v>
      </c>
    </row>
    <row r="496" spans="1:6" outlineLevel="1" x14ac:dyDescent="0.2">
      <c r="A496" s="17" t="s">
        <v>1151</v>
      </c>
      <c r="B496" s="154"/>
      <c r="C496" s="135"/>
      <c r="D496" s="135"/>
      <c r="E496" s="140" t="s">
        <v>431</v>
      </c>
      <c r="F496" s="148"/>
    </row>
    <row r="497" spans="1:6" ht="15" customHeight="1" x14ac:dyDescent="0.2">
      <c r="A497" s="28" t="s">
        <v>1412</v>
      </c>
      <c r="B497" s="28" t="s">
        <v>1152</v>
      </c>
      <c r="C497" s="28" t="s">
        <v>1153</v>
      </c>
      <c r="D497" s="28"/>
      <c r="E497" s="28"/>
      <c r="F497" s="31"/>
    </row>
    <row r="498" spans="1:6" x14ac:dyDescent="0.2">
      <c r="A498" s="17" t="s">
        <v>1154</v>
      </c>
      <c r="B498" s="32" t="s">
        <v>1155</v>
      </c>
      <c r="C498" s="38" t="s">
        <v>577</v>
      </c>
      <c r="F498" s="6"/>
    </row>
    <row r="499" spans="1:6" x14ac:dyDescent="0.2">
      <c r="A499" s="17" t="s">
        <v>1156</v>
      </c>
      <c r="B499" s="32" t="s">
        <v>1157</v>
      </c>
      <c r="C499" s="38" t="s">
        <v>577</v>
      </c>
      <c r="F499" s="6"/>
    </row>
    <row r="500" spans="1:6" x14ac:dyDescent="0.2">
      <c r="A500" s="17" t="s">
        <v>1158</v>
      </c>
      <c r="B500" s="32" t="s">
        <v>1159</v>
      </c>
      <c r="C500" s="38" t="s">
        <v>577</v>
      </c>
      <c r="F500" s="6"/>
    </row>
    <row r="501" spans="1:6" x14ac:dyDescent="0.2">
      <c r="A501" s="17" t="s">
        <v>1160</v>
      </c>
      <c r="B501" s="32" t="s">
        <v>1161</v>
      </c>
      <c r="C501" s="38" t="s">
        <v>577</v>
      </c>
      <c r="F501" s="6"/>
    </row>
    <row r="502" spans="1:6" x14ac:dyDescent="0.2">
      <c r="A502" s="17" t="s">
        <v>1162</v>
      </c>
      <c r="B502" s="32" t="s">
        <v>1163</v>
      </c>
      <c r="C502" s="38" t="s">
        <v>577</v>
      </c>
      <c r="F502" s="6"/>
    </row>
    <row r="503" spans="1:6" x14ac:dyDescent="0.2">
      <c r="A503" s="17" t="s">
        <v>1164</v>
      </c>
      <c r="B503" s="32" t="s">
        <v>1165</v>
      </c>
      <c r="C503" s="38" t="s">
        <v>577</v>
      </c>
      <c r="F503" s="6"/>
    </row>
    <row r="504" spans="1:6" x14ac:dyDescent="0.2">
      <c r="A504" s="17" t="s">
        <v>1166</v>
      </c>
      <c r="B504" s="32" t="s">
        <v>1167</v>
      </c>
      <c r="C504" s="38" t="s">
        <v>577</v>
      </c>
      <c r="F504" s="6"/>
    </row>
    <row r="505" spans="1:6" x14ac:dyDescent="0.2">
      <c r="A505" s="17" t="s">
        <v>1168</v>
      </c>
      <c r="B505" s="32" t="s">
        <v>1169</v>
      </c>
      <c r="C505" s="38" t="s">
        <v>577</v>
      </c>
      <c r="F505" s="6"/>
    </row>
    <row r="506" spans="1:6" x14ac:dyDescent="0.2">
      <c r="A506" s="17" t="s">
        <v>1170</v>
      </c>
      <c r="B506" s="32" t="s">
        <v>1171</v>
      </c>
      <c r="C506" s="38" t="s">
        <v>577</v>
      </c>
      <c r="F506" s="6"/>
    </row>
    <row r="507" spans="1:6" x14ac:dyDescent="0.2">
      <c r="A507" s="17" t="s">
        <v>1172</v>
      </c>
      <c r="B507" s="32" t="s">
        <v>1173</v>
      </c>
      <c r="C507" s="38" t="s">
        <v>577</v>
      </c>
      <c r="F507" s="6"/>
    </row>
    <row r="508" spans="1:6" x14ac:dyDescent="0.2">
      <c r="A508" s="17" t="s">
        <v>1174</v>
      </c>
      <c r="B508" s="32" t="s">
        <v>1175</v>
      </c>
      <c r="C508" s="38" t="s">
        <v>577</v>
      </c>
      <c r="F508" s="6"/>
    </row>
    <row r="509" spans="1:6" x14ac:dyDescent="0.2">
      <c r="A509" s="17" t="s">
        <v>1176</v>
      </c>
      <c r="B509" s="32" t="s">
        <v>1177</v>
      </c>
      <c r="C509" s="38" t="s">
        <v>577</v>
      </c>
      <c r="F509" s="6"/>
    </row>
    <row r="510" spans="1:6" x14ac:dyDescent="0.2">
      <c r="A510" s="17" t="s">
        <v>1178</v>
      </c>
      <c r="B510" s="32" t="s">
        <v>94</v>
      </c>
      <c r="C510" s="38" t="s">
        <v>577</v>
      </c>
      <c r="F510" s="6"/>
    </row>
    <row r="511" spans="1:6" outlineLevel="1" x14ac:dyDescent="0.2">
      <c r="A511" s="17" t="s">
        <v>1179</v>
      </c>
      <c r="B511" s="92" t="s">
        <v>1180</v>
      </c>
      <c r="C511" s="138"/>
      <c r="F511" s="6"/>
    </row>
    <row r="512" spans="1:6" outlineLevel="1" x14ac:dyDescent="0.2">
      <c r="A512" s="17" t="s">
        <v>1181</v>
      </c>
      <c r="B512" s="99" t="s">
        <v>98</v>
      </c>
      <c r="C512" s="138"/>
      <c r="F512" s="6"/>
    </row>
    <row r="513" spans="1:6" outlineLevel="1" x14ac:dyDescent="0.2">
      <c r="A513" s="17" t="s">
        <v>1182</v>
      </c>
      <c r="B513" s="99" t="s">
        <v>98</v>
      </c>
      <c r="C513" s="138"/>
      <c r="F513" s="6"/>
    </row>
    <row r="514" spans="1:6" outlineLevel="1" x14ac:dyDescent="0.2">
      <c r="A514" s="17" t="s">
        <v>1183</v>
      </c>
      <c r="B514" s="99" t="s">
        <v>98</v>
      </c>
      <c r="C514" s="138"/>
      <c r="F514" s="6"/>
    </row>
    <row r="515" spans="1:6" outlineLevel="1" x14ac:dyDescent="0.2">
      <c r="A515" s="17" t="s">
        <v>1184</v>
      </c>
      <c r="B515" s="99" t="s">
        <v>98</v>
      </c>
      <c r="C515" s="138"/>
      <c r="F515" s="6"/>
    </row>
    <row r="516" spans="1:6" outlineLevel="1" x14ac:dyDescent="0.2">
      <c r="A516" s="17" t="s">
        <v>1185</v>
      </c>
      <c r="B516" s="99" t="s">
        <v>98</v>
      </c>
      <c r="C516" s="138"/>
      <c r="F516" s="6"/>
    </row>
    <row r="517" spans="1:6" outlineLevel="1" x14ac:dyDescent="0.2">
      <c r="A517" s="17" t="s">
        <v>1186</v>
      </c>
      <c r="B517" s="99" t="s">
        <v>98</v>
      </c>
      <c r="C517" s="138"/>
      <c r="F517" s="6"/>
    </row>
    <row r="518" spans="1:6" outlineLevel="1" x14ac:dyDescent="0.2">
      <c r="A518" s="17" t="s">
        <v>1187</v>
      </c>
      <c r="B518" s="99" t="s">
        <v>98</v>
      </c>
      <c r="C518" s="138"/>
      <c r="F518" s="6"/>
    </row>
    <row r="519" spans="1:6" outlineLevel="1" x14ac:dyDescent="0.2">
      <c r="A519" s="17" t="s">
        <v>1188</v>
      </c>
      <c r="B519" s="99" t="s">
        <v>98</v>
      </c>
      <c r="C519" s="138"/>
      <c r="F519" s="6"/>
    </row>
    <row r="520" spans="1:6" outlineLevel="1" x14ac:dyDescent="0.2">
      <c r="A520" s="17" t="s">
        <v>1189</v>
      </c>
      <c r="B520" s="99" t="s">
        <v>98</v>
      </c>
      <c r="C520" s="138"/>
      <c r="F520" s="6"/>
    </row>
    <row r="521" spans="1:6" outlineLevel="1" x14ac:dyDescent="0.2">
      <c r="A521" s="17" t="s">
        <v>1190</v>
      </c>
      <c r="B521" s="99" t="s">
        <v>98</v>
      </c>
      <c r="C521" s="138"/>
      <c r="F521" s="6"/>
    </row>
    <row r="522" spans="1:6" outlineLevel="1" x14ac:dyDescent="0.2">
      <c r="A522" s="17" t="s">
        <v>1191</v>
      </c>
      <c r="B522" s="99" t="s">
        <v>98</v>
      </c>
      <c r="C522" s="138"/>
    </row>
    <row r="523" spans="1:6" outlineLevel="1" x14ac:dyDescent="0.2">
      <c r="A523" s="17" t="s">
        <v>1192</v>
      </c>
      <c r="B523" s="99" t="s">
        <v>98</v>
      </c>
      <c r="C523" s="138"/>
    </row>
    <row r="524" spans="1:6" outlineLevel="1" x14ac:dyDescent="0.2">
      <c r="A524" s="17" t="s">
        <v>1193</v>
      </c>
      <c r="B524" s="99" t="s">
        <v>98</v>
      </c>
      <c r="C524" s="138"/>
    </row>
    <row r="525" spans="1:6" s="2" customFormat="1" x14ac:dyDescent="0.25">
      <c r="A525" s="63" t="s">
        <v>1415</v>
      </c>
      <c r="B525" s="63" t="s">
        <v>1194</v>
      </c>
      <c r="C525" s="28" t="s">
        <v>53</v>
      </c>
      <c r="D525" s="28" t="s">
        <v>1195</v>
      </c>
      <c r="E525" s="28" t="s">
        <v>588</v>
      </c>
      <c r="F525" s="28" t="s">
        <v>1196</v>
      </c>
    </row>
    <row r="526" spans="1:6" s="2" customFormat="1" x14ac:dyDescent="0.25">
      <c r="A526" s="17" t="s">
        <v>1197</v>
      </c>
      <c r="B526" s="77" t="s">
        <v>923</v>
      </c>
      <c r="C526" s="38" t="s">
        <v>577</v>
      </c>
      <c r="D526" s="38" t="s">
        <v>577</v>
      </c>
      <c r="E526" s="45" t="str">
        <f>IF($C$544=0,"",IF(C526="[for completion]","",IF(C526="","",C526/$C$544)))</f>
        <v/>
      </c>
      <c r="F526" s="45" t="str">
        <f>IF($D$544=0,"",IF(D526="[for completion]","",IF(D526="","",D526/$D$544)))</f>
        <v/>
      </c>
    </row>
    <row r="527" spans="1:6" s="2" customFormat="1" x14ac:dyDescent="0.25">
      <c r="A527" s="17" t="s">
        <v>1198</v>
      </c>
      <c r="B527" s="77" t="s">
        <v>923</v>
      </c>
      <c r="C527" s="38" t="s">
        <v>577</v>
      </c>
      <c r="D527" s="38" t="s">
        <v>577</v>
      </c>
      <c r="E527" s="45" t="str">
        <f t="shared" ref="E527:E543" si="33">IF($C$544=0,"",IF(C527="[for completion]","",IF(C527="","",C527/$C$544)))</f>
        <v/>
      </c>
      <c r="F527" s="45" t="str">
        <f t="shared" ref="F527:F543" si="34">IF($D$544=0,"",IF(D527="[for completion]","",IF(D527="","",D527/$D$544)))</f>
        <v/>
      </c>
    </row>
    <row r="528" spans="1:6" s="2" customFormat="1" x14ac:dyDescent="0.25">
      <c r="A528" s="17" t="s">
        <v>1199</v>
      </c>
      <c r="B528" s="77" t="s">
        <v>923</v>
      </c>
      <c r="C528" s="38" t="s">
        <v>577</v>
      </c>
      <c r="D528" s="38" t="s">
        <v>577</v>
      </c>
      <c r="E528" s="45" t="str">
        <f t="shared" si="33"/>
        <v/>
      </c>
      <c r="F528" s="45" t="str">
        <f t="shared" si="34"/>
        <v/>
      </c>
    </row>
    <row r="529" spans="1:6" s="2" customFormat="1" x14ac:dyDescent="0.25">
      <c r="A529" s="17" t="s">
        <v>1200</v>
      </c>
      <c r="B529" s="77" t="s">
        <v>923</v>
      </c>
      <c r="C529" s="38" t="s">
        <v>577</v>
      </c>
      <c r="D529" s="38" t="s">
        <v>577</v>
      </c>
      <c r="E529" s="45" t="str">
        <f t="shared" si="33"/>
        <v/>
      </c>
      <c r="F529" s="45" t="str">
        <f t="shared" si="34"/>
        <v/>
      </c>
    </row>
    <row r="530" spans="1:6" s="2" customFormat="1" x14ac:dyDescent="0.25">
      <c r="A530" s="17" t="s">
        <v>1201</v>
      </c>
      <c r="B530" s="77" t="s">
        <v>923</v>
      </c>
      <c r="C530" s="38" t="s">
        <v>577</v>
      </c>
      <c r="D530" s="38" t="s">
        <v>577</v>
      </c>
      <c r="E530" s="45" t="str">
        <f t="shared" si="33"/>
        <v/>
      </c>
      <c r="F530" s="45" t="str">
        <f t="shared" si="34"/>
        <v/>
      </c>
    </row>
    <row r="531" spans="1:6" s="2" customFormat="1" x14ac:dyDescent="0.25">
      <c r="A531" s="17" t="s">
        <v>1202</v>
      </c>
      <c r="B531" s="77" t="s">
        <v>923</v>
      </c>
      <c r="C531" s="38" t="s">
        <v>577</v>
      </c>
      <c r="D531" s="38" t="s">
        <v>577</v>
      </c>
      <c r="E531" s="45" t="str">
        <f t="shared" si="33"/>
        <v/>
      </c>
      <c r="F531" s="45" t="str">
        <f t="shared" si="34"/>
        <v/>
      </c>
    </row>
    <row r="532" spans="1:6" s="2" customFormat="1" x14ac:dyDescent="0.25">
      <c r="A532" s="17" t="s">
        <v>1203</v>
      </c>
      <c r="B532" s="77" t="s">
        <v>923</v>
      </c>
      <c r="C532" s="38" t="s">
        <v>577</v>
      </c>
      <c r="D532" s="38" t="s">
        <v>577</v>
      </c>
      <c r="E532" s="45" t="str">
        <f t="shared" si="33"/>
        <v/>
      </c>
      <c r="F532" s="45" t="str">
        <f t="shared" si="34"/>
        <v/>
      </c>
    </row>
    <row r="533" spans="1:6" s="2" customFormat="1" x14ac:dyDescent="0.25">
      <c r="A533" s="17" t="s">
        <v>1204</v>
      </c>
      <c r="B533" s="77" t="s">
        <v>923</v>
      </c>
      <c r="C533" s="38" t="s">
        <v>577</v>
      </c>
      <c r="D533" s="38" t="s">
        <v>577</v>
      </c>
      <c r="E533" s="45" t="str">
        <f t="shared" si="33"/>
        <v/>
      </c>
      <c r="F533" s="45" t="str">
        <f t="shared" si="34"/>
        <v/>
      </c>
    </row>
    <row r="534" spans="1:6" s="2" customFormat="1" x14ac:dyDescent="0.25">
      <c r="A534" s="17" t="s">
        <v>1205</v>
      </c>
      <c r="B534" s="77" t="s">
        <v>923</v>
      </c>
      <c r="C534" s="38" t="s">
        <v>577</v>
      </c>
      <c r="D534" s="38" t="s">
        <v>577</v>
      </c>
      <c r="E534" s="45" t="str">
        <f t="shared" si="33"/>
        <v/>
      </c>
      <c r="F534" s="45" t="str">
        <f t="shared" si="34"/>
        <v/>
      </c>
    </row>
    <row r="535" spans="1:6" s="2" customFormat="1" x14ac:dyDescent="0.25">
      <c r="A535" s="17" t="s">
        <v>1206</v>
      </c>
      <c r="B535" s="77" t="s">
        <v>923</v>
      </c>
      <c r="C535" s="38" t="s">
        <v>577</v>
      </c>
      <c r="D535" s="38" t="s">
        <v>577</v>
      </c>
      <c r="E535" s="45" t="str">
        <f t="shared" si="33"/>
        <v/>
      </c>
      <c r="F535" s="45" t="str">
        <f t="shared" si="34"/>
        <v/>
      </c>
    </row>
    <row r="536" spans="1:6" s="2" customFormat="1" x14ac:dyDescent="0.25">
      <c r="A536" s="17" t="s">
        <v>1207</v>
      </c>
      <c r="B536" s="77" t="s">
        <v>923</v>
      </c>
      <c r="C536" s="38" t="s">
        <v>577</v>
      </c>
      <c r="D536" s="38" t="s">
        <v>577</v>
      </c>
      <c r="E536" s="45" t="str">
        <f t="shared" si="33"/>
        <v/>
      </c>
      <c r="F536" s="45" t="str">
        <f t="shared" si="34"/>
        <v/>
      </c>
    </row>
    <row r="537" spans="1:6" s="2" customFormat="1" x14ac:dyDescent="0.25">
      <c r="A537" s="17" t="s">
        <v>1208</v>
      </c>
      <c r="B537" s="77" t="s">
        <v>923</v>
      </c>
      <c r="C537" s="38" t="s">
        <v>577</v>
      </c>
      <c r="D537" s="38" t="s">
        <v>577</v>
      </c>
      <c r="E537" s="45" t="str">
        <f t="shared" si="33"/>
        <v/>
      </c>
      <c r="F537" s="45" t="str">
        <f t="shared" si="34"/>
        <v/>
      </c>
    </row>
    <row r="538" spans="1:6" s="2" customFormat="1" x14ac:dyDescent="0.25">
      <c r="A538" s="17" t="s">
        <v>1209</v>
      </c>
      <c r="B538" s="77" t="s">
        <v>923</v>
      </c>
      <c r="C538" s="38" t="s">
        <v>577</v>
      </c>
      <c r="D538" s="38" t="s">
        <v>577</v>
      </c>
      <c r="E538" s="45" t="str">
        <f t="shared" si="33"/>
        <v/>
      </c>
      <c r="F538" s="45" t="str">
        <f t="shared" si="34"/>
        <v/>
      </c>
    </row>
    <row r="539" spans="1:6" s="2" customFormat="1" x14ac:dyDescent="0.25">
      <c r="A539" s="17" t="s">
        <v>1210</v>
      </c>
      <c r="B539" s="77" t="s">
        <v>923</v>
      </c>
      <c r="C539" s="38" t="s">
        <v>577</v>
      </c>
      <c r="D539" s="38" t="s">
        <v>577</v>
      </c>
      <c r="E539" s="45" t="str">
        <f t="shared" si="33"/>
        <v/>
      </c>
      <c r="F539" s="45" t="str">
        <f t="shared" si="34"/>
        <v/>
      </c>
    </row>
    <row r="540" spans="1:6" s="2" customFormat="1" x14ac:dyDescent="0.25">
      <c r="A540" s="17" t="s">
        <v>1211</v>
      </c>
      <c r="B540" s="77" t="s">
        <v>923</v>
      </c>
      <c r="C540" s="38" t="s">
        <v>577</v>
      </c>
      <c r="D540" s="38" t="s">
        <v>577</v>
      </c>
      <c r="E540" s="45" t="str">
        <f t="shared" si="33"/>
        <v/>
      </c>
      <c r="F540" s="45" t="str">
        <f t="shared" si="34"/>
        <v/>
      </c>
    </row>
    <row r="541" spans="1:6" s="2" customFormat="1" x14ac:dyDescent="0.25">
      <c r="A541" s="17" t="s">
        <v>1212</v>
      </c>
      <c r="B541" s="77" t="s">
        <v>923</v>
      </c>
      <c r="C541" s="38" t="s">
        <v>577</v>
      </c>
      <c r="D541" s="38" t="s">
        <v>577</v>
      </c>
      <c r="E541" s="45" t="str">
        <f t="shared" si="33"/>
        <v/>
      </c>
      <c r="F541" s="45" t="str">
        <f t="shared" si="34"/>
        <v/>
      </c>
    </row>
    <row r="542" spans="1:6" s="2" customFormat="1" x14ac:dyDescent="0.25">
      <c r="A542" s="17" t="s">
        <v>1213</v>
      </c>
      <c r="B542" s="77" t="s">
        <v>923</v>
      </c>
      <c r="C542" s="38" t="s">
        <v>577</v>
      </c>
      <c r="D542" s="38" t="s">
        <v>577</v>
      </c>
      <c r="E542" s="45" t="str">
        <f t="shared" si="33"/>
        <v/>
      </c>
      <c r="F542" s="45" t="str">
        <f t="shared" si="34"/>
        <v/>
      </c>
    </row>
    <row r="543" spans="1:6" s="2" customFormat="1" x14ac:dyDescent="0.25">
      <c r="A543" s="17" t="s">
        <v>1214</v>
      </c>
      <c r="B543" s="32" t="s">
        <v>941</v>
      </c>
      <c r="C543" s="38" t="s">
        <v>577</v>
      </c>
      <c r="D543" s="38" t="s">
        <v>577</v>
      </c>
      <c r="E543" s="45" t="str">
        <f t="shared" si="33"/>
        <v/>
      </c>
      <c r="F543" s="45" t="str">
        <f t="shared" si="34"/>
        <v/>
      </c>
    </row>
    <row r="544" spans="1:6" s="2" customFormat="1" x14ac:dyDescent="0.25">
      <c r="A544" s="17" t="s">
        <v>1215</v>
      </c>
      <c r="B544" s="32" t="s">
        <v>96</v>
      </c>
      <c r="C544" s="64">
        <f>SUM(C526:C543)</f>
        <v>0</v>
      </c>
      <c r="D544" s="108">
        <f>SUM(D526:D543)</f>
        <v>0</v>
      </c>
      <c r="E544" s="91">
        <f>SUM(E526:E543)</f>
        <v>0</v>
      </c>
      <c r="F544" s="91">
        <f>SUM(F526:F543)</f>
        <v>0</v>
      </c>
    </row>
    <row r="545" spans="1:6" s="2" customFormat="1" x14ac:dyDescent="0.25">
      <c r="A545" s="17" t="s">
        <v>1216</v>
      </c>
      <c r="B545" s="140" t="s">
        <v>431</v>
      </c>
      <c r="C545" s="135"/>
      <c r="D545" s="135"/>
      <c r="E545" s="158"/>
      <c r="F545" s="158"/>
    </row>
    <row r="546" spans="1:6" s="2" customFormat="1" x14ac:dyDescent="0.25">
      <c r="A546" s="17" t="s">
        <v>1217</v>
      </c>
      <c r="B546" s="140" t="s">
        <v>431</v>
      </c>
      <c r="C546" s="135"/>
      <c r="D546" s="135"/>
      <c r="E546" s="158"/>
      <c r="F546" s="158"/>
    </row>
    <row r="547" spans="1:6" s="2" customFormat="1" x14ac:dyDescent="0.25">
      <c r="A547" s="17" t="s">
        <v>1218</v>
      </c>
      <c r="B547" s="140" t="s">
        <v>431</v>
      </c>
      <c r="C547" s="135"/>
      <c r="D547" s="135"/>
      <c r="E547" s="158"/>
      <c r="F547" s="158"/>
    </row>
    <row r="548" spans="1:6" s="2" customFormat="1" x14ac:dyDescent="0.25">
      <c r="A548" s="63" t="s">
        <v>1411</v>
      </c>
      <c r="B548" s="63" t="s">
        <v>1219</v>
      </c>
      <c r="C548" s="28" t="s">
        <v>53</v>
      </c>
      <c r="D548" s="28" t="s">
        <v>1195</v>
      </c>
      <c r="E548" s="28" t="s">
        <v>588</v>
      </c>
      <c r="F548" s="28" t="s">
        <v>1196</v>
      </c>
    </row>
    <row r="549" spans="1:6" s="2" customFormat="1" x14ac:dyDescent="0.25">
      <c r="A549" s="17" t="s">
        <v>1220</v>
      </c>
      <c r="B549" s="77" t="s">
        <v>923</v>
      </c>
      <c r="C549" s="38" t="s">
        <v>577</v>
      </c>
      <c r="D549" s="38" t="s">
        <v>577</v>
      </c>
      <c r="E549" s="45" t="str">
        <f>IF($C$567=0,"",IF(C549="[for completion]","",IF(C549="","",C549/$C$567)))</f>
        <v/>
      </c>
      <c r="F549" s="45" t="str">
        <f>IF($D$567=0,"",IF(D549="[for completion]","",IF(D549="","",D549/$D$567)))</f>
        <v/>
      </c>
    </row>
    <row r="550" spans="1:6" s="2" customFormat="1" x14ac:dyDescent="0.25">
      <c r="A550" s="17" t="s">
        <v>1221</v>
      </c>
      <c r="B550" s="77" t="s">
        <v>923</v>
      </c>
      <c r="C550" s="38" t="s">
        <v>577</v>
      </c>
      <c r="D550" s="38" t="s">
        <v>577</v>
      </c>
      <c r="E550" s="45" t="str">
        <f t="shared" ref="E550:E566" si="35">IF($C$567=0,"",IF(C550="[for completion]","",IF(C550="","",C550/$C$567)))</f>
        <v/>
      </c>
      <c r="F550" s="45" t="str">
        <f t="shared" ref="F550:F566" si="36">IF($D$567=0,"",IF(D550="[for completion]","",IF(D550="","",D550/$D$567)))</f>
        <v/>
      </c>
    </row>
    <row r="551" spans="1:6" s="2" customFormat="1" x14ac:dyDescent="0.25">
      <c r="A551" s="17" t="s">
        <v>1222</v>
      </c>
      <c r="B551" s="77" t="s">
        <v>923</v>
      </c>
      <c r="C551" s="38" t="s">
        <v>577</v>
      </c>
      <c r="D551" s="38" t="s">
        <v>577</v>
      </c>
      <c r="E551" s="45" t="str">
        <f t="shared" si="35"/>
        <v/>
      </c>
      <c r="F551" s="45" t="str">
        <f t="shared" si="36"/>
        <v/>
      </c>
    </row>
    <row r="552" spans="1:6" s="2" customFormat="1" x14ac:dyDescent="0.25">
      <c r="A552" s="17" t="s">
        <v>1223</v>
      </c>
      <c r="B552" s="77" t="s">
        <v>923</v>
      </c>
      <c r="C552" s="38" t="s">
        <v>577</v>
      </c>
      <c r="D552" s="38" t="s">
        <v>577</v>
      </c>
      <c r="E552" s="45" t="str">
        <f t="shared" si="35"/>
        <v/>
      </c>
      <c r="F552" s="45" t="str">
        <f t="shared" si="36"/>
        <v/>
      </c>
    </row>
    <row r="553" spans="1:6" s="2" customFormat="1" x14ac:dyDescent="0.25">
      <c r="A553" s="17" t="s">
        <v>1224</v>
      </c>
      <c r="B553" s="77" t="s">
        <v>923</v>
      </c>
      <c r="C553" s="38" t="s">
        <v>577</v>
      </c>
      <c r="D553" s="38" t="s">
        <v>577</v>
      </c>
      <c r="E553" s="45" t="str">
        <f t="shared" si="35"/>
        <v/>
      </c>
      <c r="F553" s="45" t="str">
        <f t="shared" si="36"/>
        <v/>
      </c>
    </row>
    <row r="554" spans="1:6" s="2" customFormat="1" x14ac:dyDescent="0.25">
      <c r="A554" s="17" t="s">
        <v>1225</v>
      </c>
      <c r="B554" s="77" t="s">
        <v>923</v>
      </c>
      <c r="C554" s="38" t="s">
        <v>577</v>
      </c>
      <c r="D554" s="38" t="s">
        <v>577</v>
      </c>
      <c r="E554" s="45" t="str">
        <f t="shared" si="35"/>
        <v/>
      </c>
      <c r="F554" s="45" t="str">
        <f t="shared" si="36"/>
        <v/>
      </c>
    </row>
    <row r="555" spans="1:6" s="2" customFormat="1" x14ac:dyDescent="0.25">
      <c r="A555" s="17" t="s">
        <v>1226</v>
      </c>
      <c r="B555" s="77" t="s">
        <v>923</v>
      </c>
      <c r="C555" s="38" t="s">
        <v>577</v>
      </c>
      <c r="D555" s="38" t="s">
        <v>577</v>
      </c>
      <c r="E555" s="45" t="str">
        <f t="shared" si="35"/>
        <v/>
      </c>
      <c r="F555" s="45" t="str">
        <f t="shared" si="36"/>
        <v/>
      </c>
    </row>
    <row r="556" spans="1:6" s="2" customFormat="1" x14ac:dyDescent="0.25">
      <c r="A556" s="17" t="s">
        <v>1227</v>
      </c>
      <c r="B556" s="77" t="s">
        <v>923</v>
      </c>
      <c r="C556" s="38" t="s">
        <v>577</v>
      </c>
      <c r="D556" s="38" t="s">
        <v>577</v>
      </c>
      <c r="E556" s="45" t="str">
        <f t="shared" si="35"/>
        <v/>
      </c>
      <c r="F556" s="45" t="str">
        <f t="shared" si="36"/>
        <v/>
      </c>
    </row>
    <row r="557" spans="1:6" s="2" customFormat="1" x14ac:dyDescent="0.25">
      <c r="A557" s="17" t="s">
        <v>1228</v>
      </c>
      <c r="B557" s="77" t="s">
        <v>923</v>
      </c>
      <c r="C557" s="38" t="s">
        <v>577</v>
      </c>
      <c r="D557" s="38" t="s">
        <v>577</v>
      </c>
      <c r="E557" s="45" t="str">
        <f t="shared" si="35"/>
        <v/>
      </c>
      <c r="F557" s="45" t="str">
        <f t="shared" si="36"/>
        <v/>
      </c>
    </row>
    <row r="558" spans="1:6" s="2" customFormat="1" x14ac:dyDescent="0.25">
      <c r="A558" s="17" t="s">
        <v>1229</v>
      </c>
      <c r="B558" s="77" t="s">
        <v>923</v>
      </c>
      <c r="C558" s="38" t="s">
        <v>577</v>
      </c>
      <c r="D558" s="38" t="s">
        <v>577</v>
      </c>
      <c r="E558" s="45" t="str">
        <f t="shared" si="35"/>
        <v/>
      </c>
      <c r="F558" s="45" t="str">
        <f t="shared" si="36"/>
        <v/>
      </c>
    </row>
    <row r="559" spans="1:6" s="2" customFormat="1" x14ac:dyDescent="0.25">
      <c r="A559" s="17" t="s">
        <v>1230</v>
      </c>
      <c r="B559" s="77" t="s">
        <v>923</v>
      </c>
      <c r="C559" s="38" t="s">
        <v>577</v>
      </c>
      <c r="D559" s="38" t="s">
        <v>577</v>
      </c>
      <c r="E559" s="45" t="str">
        <f t="shared" si="35"/>
        <v/>
      </c>
      <c r="F559" s="45" t="str">
        <f t="shared" si="36"/>
        <v/>
      </c>
    </row>
    <row r="560" spans="1:6" s="2" customFormat="1" x14ac:dyDescent="0.25">
      <c r="A560" s="17" t="s">
        <v>1231</v>
      </c>
      <c r="B560" s="77" t="s">
        <v>923</v>
      </c>
      <c r="C560" s="38" t="s">
        <v>577</v>
      </c>
      <c r="D560" s="38" t="s">
        <v>577</v>
      </c>
      <c r="E560" s="45" t="str">
        <f t="shared" si="35"/>
        <v/>
      </c>
      <c r="F560" s="45" t="str">
        <f t="shared" si="36"/>
        <v/>
      </c>
    </row>
    <row r="561" spans="1:6" s="2" customFormat="1" x14ac:dyDescent="0.25">
      <c r="A561" s="17" t="s">
        <v>1232</v>
      </c>
      <c r="B561" s="77" t="s">
        <v>923</v>
      </c>
      <c r="C561" s="38" t="s">
        <v>577</v>
      </c>
      <c r="D561" s="38" t="s">
        <v>577</v>
      </c>
      <c r="E561" s="45" t="str">
        <f t="shared" si="35"/>
        <v/>
      </c>
      <c r="F561" s="45" t="str">
        <f t="shared" si="36"/>
        <v/>
      </c>
    </row>
    <row r="562" spans="1:6" s="2" customFormat="1" x14ac:dyDescent="0.25">
      <c r="A562" s="17" t="s">
        <v>1233</v>
      </c>
      <c r="B562" s="77" t="s">
        <v>923</v>
      </c>
      <c r="C562" s="38" t="s">
        <v>577</v>
      </c>
      <c r="D562" s="38" t="s">
        <v>577</v>
      </c>
      <c r="E562" s="45" t="str">
        <f t="shared" si="35"/>
        <v/>
      </c>
      <c r="F562" s="45" t="str">
        <f t="shared" si="36"/>
        <v/>
      </c>
    </row>
    <row r="563" spans="1:6" s="2" customFormat="1" x14ac:dyDescent="0.25">
      <c r="A563" s="17" t="s">
        <v>1234</v>
      </c>
      <c r="B563" s="77" t="s">
        <v>923</v>
      </c>
      <c r="C563" s="38" t="s">
        <v>577</v>
      </c>
      <c r="D563" s="38" t="s">
        <v>577</v>
      </c>
      <c r="E563" s="45" t="str">
        <f t="shared" si="35"/>
        <v/>
      </c>
      <c r="F563" s="45" t="str">
        <f t="shared" si="36"/>
        <v/>
      </c>
    </row>
    <row r="564" spans="1:6" s="2" customFormat="1" x14ac:dyDescent="0.25">
      <c r="A564" s="17" t="s">
        <v>1235</v>
      </c>
      <c r="B564" s="77" t="s">
        <v>923</v>
      </c>
      <c r="C564" s="38" t="s">
        <v>577</v>
      </c>
      <c r="D564" s="38" t="s">
        <v>577</v>
      </c>
      <c r="E564" s="45" t="str">
        <f t="shared" si="35"/>
        <v/>
      </c>
      <c r="F564" s="45" t="str">
        <f t="shared" si="36"/>
        <v/>
      </c>
    </row>
    <row r="565" spans="1:6" s="2" customFormat="1" x14ac:dyDescent="0.25">
      <c r="A565" s="17" t="s">
        <v>1236</v>
      </c>
      <c r="B565" s="77" t="s">
        <v>923</v>
      </c>
      <c r="C565" s="38" t="s">
        <v>577</v>
      </c>
      <c r="D565" s="38" t="s">
        <v>577</v>
      </c>
      <c r="E565" s="45" t="str">
        <f t="shared" si="35"/>
        <v/>
      </c>
      <c r="F565" s="45" t="str">
        <f t="shared" si="36"/>
        <v/>
      </c>
    </row>
    <row r="566" spans="1:6" s="2" customFormat="1" x14ac:dyDescent="0.25">
      <c r="A566" s="17" t="s">
        <v>1237</v>
      </c>
      <c r="B566" s="32" t="s">
        <v>941</v>
      </c>
      <c r="C566" s="38" t="s">
        <v>577</v>
      </c>
      <c r="D566" s="38" t="s">
        <v>577</v>
      </c>
      <c r="E566" s="45" t="str">
        <f t="shared" si="35"/>
        <v/>
      </c>
      <c r="F566" s="45" t="str">
        <f t="shared" si="36"/>
        <v/>
      </c>
    </row>
    <row r="567" spans="1:6" s="2" customFormat="1" x14ac:dyDescent="0.25">
      <c r="A567" s="17" t="s">
        <v>1238</v>
      </c>
      <c r="B567" s="32" t="s">
        <v>96</v>
      </c>
      <c r="C567" s="64">
        <f>SUM(C549:C566)</f>
        <v>0</v>
      </c>
      <c r="D567" s="108">
        <f>SUM(D549:D566)</f>
        <v>0</v>
      </c>
      <c r="E567" s="91">
        <f>SUM(E549:E566)</f>
        <v>0</v>
      </c>
      <c r="F567" s="91">
        <f>SUM(F549:F566)</f>
        <v>0</v>
      </c>
    </row>
    <row r="568" spans="1:6" s="2" customFormat="1" x14ac:dyDescent="0.25">
      <c r="A568" s="17" t="s">
        <v>1239</v>
      </c>
      <c r="B568" s="140" t="s">
        <v>431</v>
      </c>
      <c r="C568" s="135"/>
      <c r="D568" s="135"/>
      <c r="E568" s="158"/>
      <c r="F568" s="158"/>
    </row>
    <row r="569" spans="1:6" s="2" customFormat="1" x14ac:dyDescent="0.25">
      <c r="A569" s="17" t="s">
        <v>1240</v>
      </c>
      <c r="B569" s="140" t="s">
        <v>431</v>
      </c>
      <c r="C569" s="135"/>
      <c r="D569" s="135"/>
      <c r="E569" s="158"/>
      <c r="F569" s="158"/>
    </row>
    <row r="570" spans="1:6" s="2" customFormat="1" x14ac:dyDescent="0.25">
      <c r="A570" s="17" t="s">
        <v>1241</v>
      </c>
      <c r="B570" s="140" t="s">
        <v>431</v>
      </c>
      <c r="C570" s="135"/>
      <c r="D570" s="135"/>
      <c r="E570" s="158"/>
      <c r="F570" s="158"/>
    </row>
    <row r="571" spans="1:6" s="2" customFormat="1" x14ac:dyDescent="0.25">
      <c r="A571" s="63" t="s">
        <v>1413</v>
      </c>
      <c r="B571" s="63" t="s">
        <v>1242</v>
      </c>
      <c r="C571" s="28" t="s">
        <v>53</v>
      </c>
      <c r="D571" s="28" t="s">
        <v>1195</v>
      </c>
      <c r="E571" s="28" t="s">
        <v>588</v>
      </c>
      <c r="F571" s="28" t="s">
        <v>1196</v>
      </c>
    </row>
    <row r="572" spans="1:6" s="2" customFormat="1" x14ac:dyDescent="0.25">
      <c r="A572" s="17" t="s">
        <v>1243</v>
      </c>
      <c r="B572" s="32" t="s">
        <v>971</v>
      </c>
      <c r="C572" s="38" t="s">
        <v>577</v>
      </c>
      <c r="D572" s="38" t="s">
        <v>577</v>
      </c>
      <c r="E572" s="45" t="str">
        <f>IF($C$585=0,"",IF(C572="[for completion]","",IF(C572="","",C572/$C$585)))</f>
        <v/>
      </c>
      <c r="F572" s="45" t="str">
        <f>IF($D$585=0,"",IF(D572="[for completion]","",IF(D572="","",D572/$D$585)))</f>
        <v/>
      </c>
    </row>
    <row r="573" spans="1:6" s="2" customFormat="1" x14ac:dyDescent="0.25">
      <c r="A573" s="17" t="s">
        <v>1244</v>
      </c>
      <c r="B573" s="32" t="s">
        <v>973</v>
      </c>
      <c r="C573" s="38" t="s">
        <v>577</v>
      </c>
      <c r="D573" s="38" t="s">
        <v>577</v>
      </c>
      <c r="E573" s="45" t="str">
        <f>IF($C$585=0,"",IF(C573="[for completion]","",IF(C573="","",C573/$C$585)))</f>
        <v/>
      </c>
      <c r="F573" s="45" t="str">
        <f>IF($D$585=0,"",IF(D573="[for completion]","",IF(D573="","",D573/$D$585)))</f>
        <v/>
      </c>
    </row>
    <row r="574" spans="1:6" s="2" customFormat="1" x14ac:dyDescent="0.25">
      <c r="A574" s="17" t="s">
        <v>1245</v>
      </c>
      <c r="B574" s="32" t="s">
        <v>975</v>
      </c>
      <c r="C574" s="38" t="s">
        <v>577</v>
      </c>
      <c r="D574" s="38" t="s">
        <v>577</v>
      </c>
      <c r="E574" s="45" t="str">
        <f>IF($C$585=0,"",IF(C574="[for completion]","",IF(C574="","",C574/$C$585)))</f>
        <v/>
      </c>
      <c r="F574" s="45" t="str">
        <f>IF($D$585=0,"",IF(D574="[for completion]","",IF(D574="","",D574/$D$585)))</f>
        <v/>
      </c>
    </row>
    <row r="575" spans="1:6" s="2" customFormat="1" x14ac:dyDescent="0.25">
      <c r="A575" s="17" t="s">
        <v>1246</v>
      </c>
      <c r="B575" s="32" t="s">
        <v>977</v>
      </c>
      <c r="C575" s="38" t="s">
        <v>577</v>
      </c>
      <c r="D575" s="38" t="s">
        <v>577</v>
      </c>
      <c r="E575" s="45" t="str">
        <f>IF($C$585=0,"",IF(C575="[for completion]","",IF(C575="","",C575/$C$585)))</f>
        <v/>
      </c>
      <c r="F575" s="45" t="str">
        <f>IF($D$585=0,"",IF(D575="[for completion]","",IF(D575="","",D575/$D$585)))</f>
        <v/>
      </c>
    </row>
    <row r="576" spans="1:6" s="2" customFormat="1" x14ac:dyDescent="0.25">
      <c r="A576" s="17" t="s">
        <v>1247</v>
      </c>
      <c r="B576" s="32" t="s">
        <v>979</v>
      </c>
      <c r="C576" s="38" t="s">
        <v>577</v>
      </c>
      <c r="D576" s="38" t="s">
        <v>577</v>
      </c>
      <c r="E576" s="45" t="str">
        <f>IF($C$585=0,"",IF(C576="[for completion]","",IF(C576="","",C576/$C$585)))</f>
        <v/>
      </c>
      <c r="F576" s="45" t="str">
        <f>IF($D$585=0,"",IF(D576="[for completion]","",IF(D576="","",D576/$D$585)))</f>
        <v/>
      </c>
    </row>
    <row r="577" spans="1:6" s="2" customFormat="1" x14ac:dyDescent="0.25">
      <c r="A577" s="17" t="s">
        <v>1248</v>
      </c>
      <c r="B577" s="32" t="s">
        <v>981</v>
      </c>
      <c r="C577" s="38" t="s">
        <v>577</v>
      </c>
      <c r="D577" s="38" t="s">
        <v>577</v>
      </c>
      <c r="E577" s="45" t="str">
        <f t="shared" ref="E577:E584" si="37">IF($C$585=0,"",IF(C577="[for completion]","",IF(C577="","",C577/$C$585)))</f>
        <v/>
      </c>
      <c r="F577" s="45" t="str">
        <f t="shared" ref="F577:F584" si="38">IF($D$585=0,"",IF(D577="[for completion]","",IF(D577="","",D577/$D$585)))</f>
        <v/>
      </c>
    </row>
    <row r="578" spans="1:6" s="2" customFormat="1" x14ac:dyDescent="0.25">
      <c r="A578" s="17" t="s">
        <v>1249</v>
      </c>
      <c r="B578" s="32" t="s">
        <v>983</v>
      </c>
      <c r="C578" s="38" t="s">
        <v>577</v>
      </c>
      <c r="D578" s="38" t="s">
        <v>577</v>
      </c>
      <c r="E578" s="45" t="str">
        <f t="shared" si="37"/>
        <v/>
      </c>
      <c r="F578" s="45" t="str">
        <f t="shared" si="38"/>
        <v/>
      </c>
    </row>
    <row r="579" spans="1:6" s="2" customFormat="1" x14ac:dyDescent="0.25">
      <c r="A579" s="17" t="s">
        <v>1250</v>
      </c>
      <c r="B579" s="32" t="s">
        <v>985</v>
      </c>
      <c r="C579" s="38" t="s">
        <v>577</v>
      </c>
      <c r="D579" s="38" t="s">
        <v>577</v>
      </c>
      <c r="E579" s="45" t="str">
        <f t="shared" si="37"/>
        <v/>
      </c>
      <c r="F579" s="45" t="str">
        <f t="shared" si="38"/>
        <v/>
      </c>
    </row>
    <row r="580" spans="1:6" s="2" customFormat="1" x14ac:dyDescent="0.25">
      <c r="A580" s="17" t="s">
        <v>1251</v>
      </c>
      <c r="B580" s="32" t="s">
        <v>987</v>
      </c>
      <c r="C580" s="38" t="s">
        <v>577</v>
      </c>
      <c r="D580" s="38" t="s">
        <v>577</v>
      </c>
      <c r="E580" s="45" t="str">
        <f t="shared" si="37"/>
        <v/>
      </c>
      <c r="F580" s="45" t="str">
        <f t="shared" si="38"/>
        <v/>
      </c>
    </row>
    <row r="581" spans="1:6" s="2" customFormat="1" x14ac:dyDescent="0.25">
      <c r="A581" s="17" t="s">
        <v>1252</v>
      </c>
      <c r="B581" s="17" t="s">
        <v>989</v>
      </c>
      <c r="C581" s="38" t="s">
        <v>577</v>
      </c>
      <c r="D581" s="38" t="s">
        <v>577</v>
      </c>
      <c r="E581" s="45" t="str">
        <f t="shared" si="37"/>
        <v/>
      </c>
      <c r="F581" s="45" t="str">
        <f t="shared" si="38"/>
        <v/>
      </c>
    </row>
    <row r="582" spans="1:6" s="2" customFormat="1" x14ac:dyDescent="0.25">
      <c r="A582" s="17" t="s">
        <v>1253</v>
      </c>
      <c r="B582" s="17" t="s">
        <v>991</v>
      </c>
      <c r="C582" s="38" t="s">
        <v>577</v>
      </c>
      <c r="D582" s="38" t="s">
        <v>577</v>
      </c>
      <c r="E582" s="45" t="str">
        <f t="shared" si="37"/>
        <v/>
      </c>
      <c r="F582" s="45" t="str">
        <f t="shared" si="38"/>
        <v/>
      </c>
    </row>
    <row r="583" spans="1:6" s="2" customFormat="1" x14ac:dyDescent="0.25">
      <c r="A583" s="17" t="s">
        <v>1254</v>
      </c>
      <c r="B583" s="32" t="s">
        <v>993</v>
      </c>
      <c r="C583" s="38" t="s">
        <v>577</v>
      </c>
      <c r="D583" s="38" t="s">
        <v>577</v>
      </c>
      <c r="E583" s="45" t="str">
        <f t="shared" si="37"/>
        <v/>
      </c>
      <c r="F583" s="45" t="str">
        <f t="shared" si="38"/>
        <v/>
      </c>
    </row>
    <row r="584" spans="1:6" s="2" customFormat="1" x14ac:dyDescent="0.25">
      <c r="A584" s="17" t="s">
        <v>1255</v>
      </c>
      <c r="B584" s="17" t="s">
        <v>941</v>
      </c>
      <c r="C584" s="38" t="s">
        <v>577</v>
      </c>
      <c r="D584" s="38" t="s">
        <v>577</v>
      </c>
      <c r="E584" s="45" t="str">
        <f t="shared" si="37"/>
        <v/>
      </c>
      <c r="F584" s="45" t="str">
        <f t="shared" si="38"/>
        <v/>
      </c>
    </row>
    <row r="585" spans="1:6" s="2" customFormat="1" x14ac:dyDescent="0.25">
      <c r="A585" s="17" t="s">
        <v>1256</v>
      </c>
      <c r="B585" s="32" t="s">
        <v>96</v>
      </c>
      <c r="C585" s="64">
        <f>SUM(C572:C584)</f>
        <v>0</v>
      </c>
      <c r="D585" s="108">
        <f>SUM(D572:D584)</f>
        <v>0</v>
      </c>
      <c r="E585" s="91">
        <f>SUM(E572:E584)</f>
        <v>0</v>
      </c>
      <c r="F585" s="91">
        <f>SUM(F572:F584)</f>
        <v>0</v>
      </c>
    </row>
    <row r="586" spans="1:6" s="2" customFormat="1" x14ac:dyDescent="0.25">
      <c r="A586" s="17" t="s">
        <v>1257</v>
      </c>
      <c r="B586" s="140" t="s">
        <v>431</v>
      </c>
      <c r="C586" s="135"/>
      <c r="D586" s="135"/>
      <c r="E586" s="140" t="s">
        <v>431</v>
      </c>
      <c r="F586" s="140" t="s">
        <v>431</v>
      </c>
    </row>
    <row r="587" spans="1:6" s="2" customFormat="1" x14ac:dyDescent="0.25">
      <c r="A587" s="17" t="s">
        <v>1258</v>
      </c>
      <c r="B587" s="140" t="s">
        <v>431</v>
      </c>
      <c r="C587" s="135"/>
      <c r="D587" s="135"/>
      <c r="E587" s="140" t="s">
        <v>431</v>
      </c>
      <c r="F587" s="140" t="s">
        <v>431</v>
      </c>
    </row>
    <row r="588" spans="1:6" s="2" customFormat="1" x14ac:dyDescent="0.25">
      <c r="A588" s="17" t="s">
        <v>1259</v>
      </c>
      <c r="B588" s="140" t="s">
        <v>431</v>
      </c>
      <c r="C588" s="135"/>
      <c r="D588" s="135"/>
      <c r="E588" s="140" t="s">
        <v>431</v>
      </c>
      <c r="F588" s="140" t="s">
        <v>431</v>
      </c>
    </row>
    <row r="589" spans="1:6" s="2" customFormat="1" x14ac:dyDescent="0.25">
      <c r="A589" s="17" t="s">
        <v>1260</v>
      </c>
      <c r="B589" s="140" t="s">
        <v>431</v>
      </c>
      <c r="C589" s="135"/>
      <c r="D589" s="135"/>
      <c r="E589" s="140" t="s">
        <v>431</v>
      </c>
      <c r="F589" s="140" t="s">
        <v>431</v>
      </c>
    </row>
    <row r="590" spans="1:6" s="2" customFormat="1" x14ac:dyDescent="0.25">
      <c r="A590" s="17" t="s">
        <v>1261</v>
      </c>
      <c r="B590" s="140" t="s">
        <v>431</v>
      </c>
      <c r="C590" s="135"/>
      <c r="D590" s="135"/>
      <c r="E590" s="140" t="s">
        <v>431</v>
      </c>
      <c r="F590" s="140" t="s">
        <v>431</v>
      </c>
    </row>
    <row r="591" spans="1:6" s="2" customFormat="1" x14ac:dyDescent="0.25">
      <c r="A591" s="17" t="s">
        <v>1262</v>
      </c>
      <c r="B591" s="140" t="s">
        <v>431</v>
      </c>
      <c r="C591" s="135"/>
      <c r="D591" s="135"/>
      <c r="E591" s="109" t="str">
        <f>IF($C$585=0,"",IF(C591="[for completion]","",IF(C591="","",C591/$C$585)))</f>
        <v/>
      </c>
      <c r="F591" s="109" t="str">
        <f>IF($D$585=0,"",IF(D591="[for completion]","",IF(D591="","",D591/$D$585)))</f>
        <v/>
      </c>
    </row>
    <row r="592" spans="1:6" s="2" customFormat="1" x14ac:dyDescent="0.25">
      <c r="A592" s="17" t="s">
        <v>1263</v>
      </c>
      <c r="B592" s="157"/>
      <c r="C592" s="157"/>
      <c r="D592" s="157"/>
      <c r="E592" s="157"/>
      <c r="F592" s="157"/>
    </row>
    <row r="593" spans="1:6" s="2" customFormat="1" x14ac:dyDescent="0.25">
      <c r="A593" s="17" t="s">
        <v>1264</v>
      </c>
      <c r="B593" s="157"/>
      <c r="C593" s="157"/>
      <c r="D593" s="157"/>
      <c r="E593" s="157"/>
      <c r="F593" s="157"/>
    </row>
    <row r="594" spans="1:6" x14ac:dyDescent="0.2">
      <c r="A594" s="17" t="s">
        <v>1265</v>
      </c>
      <c r="B594" s="135"/>
      <c r="C594" s="135"/>
      <c r="D594" s="135"/>
      <c r="E594" s="135"/>
      <c r="F594" s="146"/>
    </row>
    <row r="595" spans="1:6" x14ac:dyDescent="0.2">
      <c r="A595" s="17" t="s">
        <v>1266</v>
      </c>
      <c r="B595" s="135"/>
      <c r="C595" s="135"/>
      <c r="D595" s="135"/>
      <c r="E595" s="135"/>
      <c r="F595" s="146"/>
    </row>
    <row r="596" spans="1:6" x14ac:dyDescent="0.2">
      <c r="A596" s="63" t="s">
        <v>1416</v>
      </c>
      <c r="B596" s="63" t="s">
        <v>1267</v>
      </c>
      <c r="C596" s="28" t="s">
        <v>53</v>
      </c>
      <c r="D596" s="28" t="s">
        <v>1195</v>
      </c>
      <c r="E596" s="28" t="s">
        <v>587</v>
      </c>
      <c r="F596" s="28" t="s">
        <v>1196</v>
      </c>
    </row>
    <row r="597" spans="1:6" x14ac:dyDescent="0.2">
      <c r="A597" s="17" t="s">
        <v>1268</v>
      </c>
      <c r="B597" s="32" t="s">
        <v>1024</v>
      </c>
      <c r="C597" s="38" t="s">
        <v>577</v>
      </c>
      <c r="D597" s="38" t="s">
        <v>577</v>
      </c>
      <c r="E597" s="45" t="str">
        <f>IF($C$601=0,"",IF(C597="[for completion]","",IF(C597="","",C597/$C$601)))</f>
        <v/>
      </c>
      <c r="F597" s="45" t="str">
        <f>IF($D$601=0,"",IF(D597="[for completion]","",IF(D597="","",D597/$D$601)))</f>
        <v/>
      </c>
    </row>
    <row r="598" spans="1:6" x14ac:dyDescent="0.25">
      <c r="A598" s="17" t="s">
        <v>1269</v>
      </c>
      <c r="B598" s="112" t="s">
        <v>1270</v>
      </c>
      <c r="C598" s="38" t="s">
        <v>577</v>
      </c>
      <c r="D598" s="38" t="s">
        <v>577</v>
      </c>
      <c r="E598" s="45" t="str">
        <f>IF($C$601=0,"",IF(C598="[for completion]","",IF(C598="","",C598/$C$601)))</f>
        <v/>
      </c>
      <c r="F598" s="45" t="str">
        <f>IF($D$601=0,"",IF(D598="[for completion]","",IF(D598="","",D598/$D$601)))</f>
        <v/>
      </c>
    </row>
    <row r="599" spans="1:6" x14ac:dyDescent="0.2">
      <c r="A599" s="17" t="s">
        <v>1271</v>
      </c>
      <c r="B599" s="32" t="s">
        <v>463</v>
      </c>
      <c r="C599" s="38" t="s">
        <v>577</v>
      </c>
      <c r="D599" s="38" t="s">
        <v>577</v>
      </c>
      <c r="E599" s="45" t="str">
        <f>IF($C$601=0,"",IF(C599="[for completion]","",IF(C599="","",C599/$C$601)))</f>
        <v/>
      </c>
      <c r="F599" s="45" t="str">
        <f>IF($D$601=0,"",IF(D599="[for completion]","",IF(D599="","",D599/$D$601)))</f>
        <v/>
      </c>
    </row>
    <row r="600" spans="1:6" x14ac:dyDescent="0.2">
      <c r="A600" s="17" t="s">
        <v>1272</v>
      </c>
      <c r="B600" s="17" t="s">
        <v>941</v>
      </c>
      <c r="C600" s="38" t="s">
        <v>577</v>
      </c>
      <c r="D600" s="38" t="s">
        <v>577</v>
      </c>
      <c r="E600" s="45" t="str">
        <f>IF($C$601=0,"",IF(C600="[for completion]","",IF(C600="","",C600/$C$601)))</f>
        <v/>
      </c>
      <c r="F600" s="45" t="str">
        <f>IF($D$601=0,"",IF(D600="[for completion]","",IF(D600="","",D600/$D$601)))</f>
        <v/>
      </c>
    </row>
    <row r="601" spans="1:6" x14ac:dyDescent="0.2">
      <c r="A601" s="17" t="s">
        <v>1273</v>
      </c>
      <c r="B601" s="32" t="s">
        <v>96</v>
      </c>
      <c r="C601" s="64">
        <f>SUM(C597:C600)</f>
        <v>0</v>
      </c>
      <c r="D601" s="108">
        <f>SUM(D597:D600)</f>
        <v>0</v>
      </c>
      <c r="E601" s="91">
        <f>SUM(E597:E600)</f>
        <v>0</v>
      </c>
      <c r="F601" s="91">
        <f>SUM(F597:F600)</f>
        <v>0</v>
      </c>
    </row>
    <row r="602" spans="1:6" x14ac:dyDescent="0.2"/>
    <row r="603" spans="1:6" x14ac:dyDescent="0.2">
      <c r="A603" s="63" t="s">
        <v>1414</v>
      </c>
      <c r="B603" s="63" t="s">
        <v>1274</v>
      </c>
      <c r="C603" s="63" t="s">
        <v>1032</v>
      </c>
      <c r="D603" s="63" t="s">
        <v>1275</v>
      </c>
      <c r="E603" s="63" t="s">
        <v>1034</v>
      </c>
      <c r="F603" s="29" t="s">
        <v>1035</v>
      </c>
    </row>
    <row r="604" spans="1:6" x14ac:dyDescent="0.2">
      <c r="A604" s="17" t="s">
        <v>1276</v>
      </c>
      <c r="B604" s="32" t="s">
        <v>1155</v>
      </c>
      <c r="C604" s="38" t="s">
        <v>29</v>
      </c>
      <c r="D604" s="38" t="s">
        <v>29</v>
      </c>
      <c r="E604" s="38" t="s">
        <v>29</v>
      </c>
      <c r="F604" s="38" t="s">
        <v>29</v>
      </c>
    </row>
    <row r="605" spans="1:6" x14ac:dyDescent="0.2">
      <c r="A605" s="17" t="s">
        <v>1277</v>
      </c>
      <c r="B605" s="32" t="s">
        <v>1157</v>
      </c>
      <c r="C605" s="38" t="s">
        <v>29</v>
      </c>
      <c r="D605" s="38" t="s">
        <v>29</v>
      </c>
      <c r="E605" s="38" t="s">
        <v>29</v>
      </c>
      <c r="F605" s="38" t="s">
        <v>29</v>
      </c>
    </row>
    <row r="606" spans="1:6" x14ac:dyDescent="0.2">
      <c r="A606" s="17" t="s">
        <v>1278</v>
      </c>
      <c r="B606" s="32" t="s">
        <v>1159</v>
      </c>
      <c r="C606" s="38" t="s">
        <v>29</v>
      </c>
      <c r="D606" s="38" t="s">
        <v>29</v>
      </c>
      <c r="E606" s="38" t="s">
        <v>29</v>
      </c>
      <c r="F606" s="38" t="s">
        <v>29</v>
      </c>
    </row>
    <row r="607" spans="1:6" x14ac:dyDescent="0.2">
      <c r="A607" s="17" t="s">
        <v>1279</v>
      </c>
      <c r="B607" s="32" t="s">
        <v>1161</v>
      </c>
      <c r="C607" s="38" t="s">
        <v>29</v>
      </c>
      <c r="D607" s="38" t="s">
        <v>29</v>
      </c>
      <c r="E607" s="38" t="s">
        <v>29</v>
      </c>
      <c r="F607" s="38" t="s">
        <v>29</v>
      </c>
    </row>
    <row r="608" spans="1:6" x14ac:dyDescent="0.2">
      <c r="A608" s="17" t="s">
        <v>1280</v>
      </c>
      <c r="B608" s="32" t="s">
        <v>1163</v>
      </c>
      <c r="C608" s="38" t="s">
        <v>29</v>
      </c>
      <c r="D608" s="38" t="s">
        <v>29</v>
      </c>
      <c r="E608" s="38" t="s">
        <v>29</v>
      </c>
      <c r="F608" s="38" t="s">
        <v>29</v>
      </c>
    </row>
    <row r="609" spans="1:6" x14ac:dyDescent="0.2">
      <c r="A609" s="17" t="s">
        <v>1281</v>
      </c>
      <c r="B609" s="32" t="s">
        <v>1165</v>
      </c>
      <c r="C609" s="38" t="s">
        <v>29</v>
      </c>
      <c r="D609" s="38" t="s">
        <v>29</v>
      </c>
      <c r="E609" s="38" t="s">
        <v>29</v>
      </c>
      <c r="F609" s="38" t="s">
        <v>29</v>
      </c>
    </row>
    <row r="610" spans="1:6" x14ac:dyDescent="0.2">
      <c r="A610" s="17" t="s">
        <v>1282</v>
      </c>
      <c r="B610" s="32" t="s">
        <v>1167</v>
      </c>
      <c r="C610" s="38" t="s">
        <v>29</v>
      </c>
      <c r="D610" s="38" t="s">
        <v>29</v>
      </c>
      <c r="E610" s="38" t="s">
        <v>29</v>
      </c>
      <c r="F610" s="38" t="s">
        <v>29</v>
      </c>
    </row>
    <row r="611" spans="1:6" x14ac:dyDescent="0.2">
      <c r="A611" s="17" t="s">
        <v>1283</v>
      </c>
      <c r="B611" s="32" t="s">
        <v>1169</v>
      </c>
      <c r="C611" s="38" t="s">
        <v>29</v>
      </c>
      <c r="D611" s="38" t="s">
        <v>29</v>
      </c>
      <c r="E611" s="38" t="s">
        <v>29</v>
      </c>
      <c r="F611" s="38" t="s">
        <v>29</v>
      </c>
    </row>
    <row r="612" spans="1:6" x14ac:dyDescent="0.2">
      <c r="A612" s="17" t="s">
        <v>1284</v>
      </c>
      <c r="B612" s="32" t="s">
        <v>1171</v>
      </c>
      <c r="C612" s="38" t="s">
        <v>29</v>
      </c>
      <c r="D612" s="38" t="s">
        <v>29</v>
      </c>
      <c r="E612" s="38" t="s">
        <v>29</v>
      </c>
      <c r="F612" s="38" t="s">
        <v>29</v>
      </c>
    </row>
    <row r="613" spans="1:6" x14ac:dyDescent="0.2">
      <c r="A613" s="17" t="s">
        <v>1285</v>
      </c>
      <c r="B613" s="32" t="s">
        <v>1173</v>
      </c>
      <c r="C613" s="38" t="s">
        <v>29</v>
      </c>
      <c r="D613" s="38" t="s">
        <v>29</v>
      </c>
      <c r="E613" s="38" t="s">
        <v>29</v>
      </c>
      <c r="F613" s="38" t="s">
        <v>29</v>
      </c>
    </row>
    <row r="614" spans="1:6" x14ac:dyDescent="0.2">
      <c r="A614" s="17" t="s">
        <v>1286</v>
      </c>
      <c r="B614" s="32" t="s">
        <v>1175</v>
      </c>
      <c r="C614" s="38" t="s">
        <v>29</v>
      </c>
      <c r="D614" s="38" t="s">
        <v>29</v>
      </c>
      <c r="E614" s="38" t="s">
        <v>29</v>
      </c>
      <c r="F614" s="38" t="s">
        <v>29</v>
      </c>
    </row>
    <row r="615" spans="1:6" x14ac:dyDescent="0.2">
      <c r="A615" s="17" t="s">
        <v>1287</v>
      </c>
      <c r="B615" s="32" t="s">
        <v>1177</v>
      </c>
      <c r="C615" s="38" t="s">
        <v>29</v>
      </c>
      <c r="D615" s="38" t="s">
        <v>29</v>
      </c>
      <c r="E615" s="38" t="s">
        <v>29</v>
      </c>
      <c r="F615" s="38" t="s">
        <v>29</v>
      </c>
    </row>
    <row r="616" spans="1:6" x14ac:dyDescent="0.2">
      <c r="A616" s="17" t="s">
        <v>1288</v>
      </c>
      <c r="B616" s="32" t="s">
        <v>94</v>
      </c>
      <c r="C616" s="38" t="s">
        <v>29</v>
      </c>
      <c r="D616" s="38" t="s">
        <v>29</v>
      </c>
      <c r="E616" s="38" t="s">
        <v>29</v>
      </c>
      <c r="F616" s="38" t="s">
        <v>29</v>
      </c>
    </row>
    <row r="617" spans="1:6" x14ac:dyDescent="0.2">
      <c r="A617" s="17" t="s">
        <v>1289</v>
      </c>
      <c r="B617" s="32" t="s">
        <v>96</v>
      </c>
      <c r="C617" s="64">
        <f>SUM(C604:C616)</f>
        <v>0</v>
      </c>
      <c r="D617" s="64">
        <f>SUM(D604:D616)</f>
        <v>0</v>
      </c>
      <c r="E617" s="135"/>
      <c r="F617" s="45" t="str">
        <f>IF($D$393=0,"",IF(#REF!="[For completion]","",#REF!/$D$393))</f>
        <v/>
      </c>
    </row>
    <row r="618" spans="1:6" x14ac:dyDescent="0.25">
      <c r="A618" s="17" t="s">
        <v>1290</v>
      </c>
      <c r="B618" s="17" t="s">
        <v>1045</v>
      </c>
      <c r="C618" s="157"/>
      <c r="D618" s="157"/>
      <c r="E618" s="38" t="s">
        <v>29</v>
      </c>
      <c r="F618" s="45" t="str">
        <f>IF($D$622=0,"",IF(D617="[for completion]","",IF(D617="","",D617/$D$622)))</f>
        <v/>
      </c>
    </row>
    <row r="619" spans="1:6" x14ac:dyDescent="0.2">
      <c r="A619" s="17" t="s">
        <v>1291</v>
      </c>
      <c r="B619" s="135"/>
      <c r="C619" s="135"/>
      <c r="D619" s="135"/>
      <c r="E619" s="135"/>
      <c r="F619" s="109" t="str">
        <f>IF($D$622=0,"",IF(D618="[for completion]","",IF(D618="","",D618/$D$622)))</f>
        <v/>
      </c>
    </row>
    <row r="620" spans="1:6" x14ac:dyDescent="0.2">
      <c r="A620" s="17" t="s">
        <v>1292</v>
      </c>
      <c r="B620" s="140" t="s">
        <v>431</v>
      </c>
      <c r="C620" s="135"/>
      <c r="D620" s="135"/>
      <c r="E620" s="140" t="s">
        <v>431</v>
      </c>
      <c r="F620" s="109" t="str">
        <f t="shared" ref="F620:F622" si="39">IF($D$622=0,"",IF(D620="[for completion]","",IF(D620="","",D620/$D$622)))</f>
        <v/>
      </c>
    </row>
    <row r="621" spans="1:6" x14ac:dyDescent="0.2">
      <c r="A621" s="17" t="s">
        <v>1293</v>
      </c>
      <c r="B621" s="140" t="s">
        <v>431</v>
      </c>
      <c r="C621" s="135"/>
      <c r="D621" s="135"/>
      <c r="E621" s="140" t="s">
        <v>431</v>
      </c>
      <c r="F621" s="109" t="str">
        <f t="shared" si="39"/>
        <v/>
      </c>
    </row>
    <row r="622" spans="1:6" x14ac:dyDescent="0.2">
      <c r="A622" s="17" t="s">
        <v>1294</v>
      </c>
      <c r="B622" s="140" t="s">
        <v>431</v>
      </c>
      <c r="C622" s="135"/>
      <c r="D622" s="135"/>
      <c r="E622" s="140" t="s">
        <v>431</v>
      </c>
      <c r="F622" s="109" t="str">
        <f t="shared" si="39"/>
        <v/>
      </c>
    </row>
    <row r="10000" spans="52:52" hidden="1" x14ac:dyDescent="0.2">
      <c r="AZ10000"/>
    </row>
  </sheetData>
  <protectedRanges>
    <protectedRange sqref="C425:F425 B428:D451 C454:F454 C457:D464 B466:F474 B488:F496 C498:F524 B511:B524 C476:F476 C479:D486" name="Mortgage Assets III_3"/>
    <protectedRange sqref="C150:E158 B153:B158 B163:B168 C160:E168 B175:B178 C170:E178 B181:B184 B190:D213 C180:E184 C187:F187 C189:D189 C216:F216" name="Mortgage Assets II_1"/>
    <protectedRange sqref="C219:D226 B228:F236 B250:F258 B266:C275 B280:C285 C277:C279 D277:F285 C425:D425 D260:F275 C260:C265 C216:F216 C238:F238 C241:D248" name="Mortgage Asset IV_1"/>
    <protectedRange sqref="C3 B16:E26 B163:B168 B37:B42 C36:E42 C73:E75 B88:D97 B29:D34 E28:E34 E77:E97 C77:D87 C45:E71 C28:D28 C12:C14 B99:E148"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B394:F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Sheet2!B10" display="7. Mortgage Assets" xr:uid="{3E65F8F5-1013-4ECD-B48D-75BFB9E1E20F}"/>
    <hyperlink ref="B7" location="Sheet2!B166" display="7.A Residential Cover Pool" xr:uid="{31A9877B-85C7-43D2-A3D5-6D37FEB6DFDA}"/>
    <hyperlink ref="B8" location="Sheet2!B267" display="7.B Commercial Cover Pool" xr:uid="{08167949-FA38-4C28-B4CA-4098CCC5592F}"/>
    <hyperlink ref="B149" location="'2. Harmonised Glossary'!A9" display="Breakdown by Interest Rate" xr:uid="{6752BF68-D19C-499B-B4C9-D8B17DDB090A}"/>
    <hyperlink ref="B11" location="'2. Harmonised Glossary'!A12" display="Property Type Information" xr:uid="{1CA19584-FD9B-43A4-B7FA-0A1D87283D07}"/>
    <hyperlink ref="B215" location="'C. HTT Harmonised Glossary'!B13" display="11. Loan to Value (LTV) Information - UNINDEXED" xr:uid="{93122C64-F6F5-484D-AC50-75FA965BCD8D}"/>
    <hyperlink ref="B237" location="'C. HTT Harmonised Glossary'!B16" display="12. Loan to Value (LTV) Information - INDEXED " xr:uid="{C37B2D51-38D4-4945-B42B-5B92F21CFD2E}"/>
    <hyperlink ref="B179" location="'C. HTT Harmonised Glossary'!B19" display="9. Non-Performing Loans (NPLs)" xr:uid="{6227C314-F228-4468-9733-6916E7D6DA79}"/>
  </hyperlinks>
  <pageMargins left="0.7" right="0.7" top="0.75" bottom="0.75" header="0.3" footer="0.3"/>
  <tableParts count="23">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2FAE-E93E-427B-987D-0ABFF24F0F60}">
  <sheetPr>
    <tabColor rgb="FFE36E00"/>
  </sheetPr>
  <dimension ref="A1:AZ10000"/>
  <sheetViews>
    <sheetView topLeftCell="A22" zoomScale="85" zoomScaleNormal="85" workbookViewId="0"/>
  </sheetViews>
  <sheetFormatPr defaultColWidth="0" defaultRowHeight="15" zeroHeight="1" outlineLevelRow="1" x14ac:dyDescent="0.25"/>
  <cols>
    <col min="1" max="1" width="16.375" style="2" customWidth="1"/>
    <col min="2" max="2" width="89.875" style="6" bestFit="1" customWidth="1"/>
    <col min="3" max="3" width="134.75" style="2" customWidth="1"/>
    <col min="4" max="52" width="0" style="2" hidden="1" customWidth="1"/>
    <col min="53" max="16384" width="11.25" style="2" hidden="1"/>
  </cols>
  <sheetData>
    <row r="1" spans="1:3" ht="31.5" x14ac:dyDescent="0.25">
      <c r="A1" s="1" t="s">
        <v>1295</v>
      </c>
      <c r="B1" s="1"/>
      <c r="C1" s="4" t="s">
        <v>1</v>
      </c>
    </row>
    <row r="2" spans="1:3" x14ac:dyDescent="0.25">
      <c r="B2" s="3"/>
      <c r="C2" s="3"/>
    </row>
    <row r="3" spans="1:3" x14ac:dyDescent="0.25">
      <c r="A3" s="114" t="s">
        <v>1296</v>
      </c>
      <c r="B3" s="115"/>
      <c r="C3" s="3"/>
    </row>
    <row r="4" spans="1:3" x14ac:dyDescent="0.25">
      <c r="C4" s="3"/>
    </row>
    <row r="5" spans="1:3" ht="18.75" x14ac:dyDescent="0.25">
      <c r="A5" s="14" t="s">
        <v>12</v>
      </c>
      <c r="B5" s="14" t="s">
        <v>1297</v>
      </c>
      <c r="C5" s="116" t="s">
        <v>1298</v>
      </c>
    </row>
    <row r="6" spans="1:3" s="161" customFormat="1" ht="16.5" x14ac:dyDescent="0.25">
      <c r="A6" s="162" t="s">
        <v>1299</v>
      </c>
      <c r="B6" s="18" t="s">
        <v>1300</v>
      </c>
      <c r="C6" s="163" t="s">
        <v>1394</v>
      </c>
    </row>
    <row r="7" spans="1:3" s="161" customFormat="1" ht="33" x14ac:dyDescent="0.25">
      <c r="A7" s="162" t="s">
        <v>1301</v>
      </c>
      <c r="B7" s="18" t="s">
        <v>1302</v>
      </c>
      <c r="C7" s="122" t="s">
        <v>1303</v>
      </c>
    </row>
    <row r="8" spans="1:3" s="161" customFormat="1" ht="33" x14ac:dyDescent="0.25">
      <c r="A8" s="162" t="s">
        <v>1304</v>
      </c>
      <c r="B8" s="18" t="s">
        <v>1305</v>
      </c>
      <c r="C8" s="122" t="s">
        <v>1306</v>
      </c>
    </row>
    <row r="9" spans="1:3" s="161" customFormat="1" ht="115.5" x14ac:dyDescent="0.25">
      <c r="A9" s="162" t="s">
        <v>1307</v>
      </c>
      <c r="B9" s="18" t="s">
        <v>1308</v>
      </c>
      <c r="C9" s="121" t="s">
        <v>1386</v>
      </c>
    </row>
    <row r="10" spans="1:3" s="161" customFormat="1" ht="60" x14ac:dyDescent="0.25">
      <c r="A10" s="162" t="s">
        <v>1309</v>
      </c>
      <c r="B10" s="18" t="s">
        <v>1310</v>
      </c>
      <c r="C10" s="121" t="s">
        <v>1387</v>
      </c>
    </row>
    <row r="11" spans="1:3" s="161" customFormat="1" ht="49.5" x14ac:dyDescent="0.25">
      <c r="A11" s="162" t="s">
        <v>1311</v>
      </c>
      <c r="B11" s="18" t="s">
        <v>1312</v>
      </c>
      <c r="C11" s="121" t="s">
        <v>1384</v>
      </c>
    </row>
    <row r="12" spans="1:3" s="161" customFormat="1" ht="16.5" x14ac:dyDescent="0.25">
      <c r="A12" s="162" t="s">
        <v>1313</v>
      </c>
      <c r="B12" s="18" t="s">
        <v>1314</v>
      </c>
      <c r="C12" s="121" t="s">
        <v>1382</v>
      </c>
    </row>
    <row r="13" spans="1:3" s="161" customFormat="1" ht="49.5" x14ac:dyDescent="0.25">
      <c r="A13" s="162" t="s">
        <v>1315</v>
      </c>
      <c r="B13" s="18" t="s">
        <v>1316</v>
      </c>
      <c r="C13" s="121" t="s">
        <v>1389</v>
      </c>
    </row>
    <row r="14" spans="1:3" s="161" customFormat="1" ht="16.5" x14ac:dyDescent="0.25">
      <c r="A14" s="162" t="s">
        <v>1317</v>
      </c>
      <c r="B14" s="18" t="s">
        <v>1318</v>
      </c>
      <c r="C14" s="121" t="s">
        <v>1385</v>
      </c>
    </row>
    <row r="15" spans="1:3" s="161" customFormat="1" ht="33" x14ac:dyDescent="0.25">
      <c r="A15" s="162" t="s">
        <v>1319</v>
      </c>
      <c r="B15" s="18" t="s">
        <v>1320</v>
      </c>
      <c r="C15" s="121" t="s">
        <v>1388</v>
      </c>
    </row>
    <row r="16" spans="1:3" s="161" customFormat="1" ht="16.5" x14ac:dyDescent="0.25">
      <c r="A16" s="162" t="s">
        <v>1321</v>
      </c>
      <c r="B16" s="18" t="s">
        <v>1322</v>
      </c>
      <c r="C16" s="121" t="s">
        <v>1390</v>
      </c>
    </row>
    <row r="17" spans="1:3" s="161" customFormat="1" ht="30" customHeight="1" x14ac:dyDescent="0.25">
      <c r="A17" s="162" t="s">
        <v>1323</v>
      </c>
      <c r="B17" s="117" t="s">
        <v>1324</v>
      </c>
      <c r="C17" s="122" t="s">
        <v>1383</v>
      </c>
    </row>
    <row r="18" spans="1:3" s="161" customFormat="1" ht="66" x14ac:dyDescent="0.25">
      <c r="A18" s="162" t="s">
        <v>1325</v>
      </c>
      <c r="B18" s="117" t="s">
        <v>1326</v>
      </c>
      <c r="C18" s="121" t="s">
        <v>1392</v>
      </c>
    </row>
    <row r="19" spans="1:3" s="161" customFormat="1" ht="33" x14ac:dyDescent="0.25">
      <c r="A19" s="162" t="s">
        <v>1327</v>
      </c>
      <c r="B19" s="117" t="s">
        <v>1328</v>
      </c>
      <c r="C19" s="121" t="s">
        <v>1391</v>
      </c>
    </row>
    <row r="20" spans="1:3" s="161" customFormat="1" ht="82.5" x14ac:dyDescent="0.25">
      <c r="A20" s="162" t="s">
        <v>1329</v>
      </c>
      <c r="B20" s="18" t="s">
        <v>1330</v>
      </c>
      <c r="C20" s="121" t="s">
        <v>1393</v>
      </c>
    </row>
    <row r="21" spans="1:3" s="161" customFormat="1" x14ac:dyDescent="0.25">
      <c r="A21" s="162" t="s">
        <v>1331</v>
      </c>
      <c r="B21" s="42" t="s">
        <v>1332</v>
      </c>
      <c r="C21" s="164" t="s">
        <v>1402</v>
      </c>
    </row>
    <row r="22" spans="1:3" s="161" customFormat="1" x14ac:dyDescent="0.25">
      <c r="A22" s="162" t="s">
        <v>1333</v>
      </c>
      <c r="B22" s="165" t="s">
        <v>1402</v>
      </c>
      <c r="C22" s="165" t="s">
        <v>1402</v>
      </c>
    </row>
    <row r="23" spans="1:3" s="161" customFormat="1" outlineLevel="1" x14ac:dyDescent="0.25">
      <c r="A23" s="162" t="s">
        <v>1334</v>
      </c>
      <c r="B23" s="133" t="s">
        <v>1402</v>
      </c>
      <c r="C23" s="133" t="s">
        <v>1402</v>
      </c>
    </row>
    <row r="24" spans="1:3" s="161" customFormat="1" outlineLevel="1" x14ac:dyDescent="0.25">
      <c r="A24" s="162" t="s">
        <v>1335</v>
      </c>
      <c r="B24" s="152" t="s">
        <v>1402</v>
      </c>
      <c r="C24" s="133" t="s">
        <v>1402</v>
      </c>
    </row>
    <row r="25" spans="1:3" s="161" customFormat="1" outlineLevel="1" x14ac:dyDescent="0.25">
      <c r="A25" s="162" t="s">
        <v>1336</v>
      </c>
      <c r="B25" s="152" t="s">
        <v>1402</v>
      </c>
      <c r="C25" s="133" t="s">
        <v>1402</v>
      </c>
    </row>
    <row r="26" spans="1:3" s="161" customFormat="1" outlineLevel="1" x14ac:dyDescent="0.25">
      <c r="A26" s="162" t="s">
        <v>1337</v>
      </c>
      <c r="B26" s="152" t="s">
        <v>1402</v>
      </c>
      <c r="C26" s="133" t="s">
        <v>1402</v>
      </c>
    </row>
    <row r="27" spans="1:3" s="161" customFormat="1" outlineLevel="1" x14ac:dyDescent="0.25">
      <c r="A27" s="162" t="s">
        <v>1338</v>
      </c>
      <c r="B27" s="152" t="s">
        <v>1402</v>
      </c>
      <c r="C27" s="133" t="s">
        <v>1402</v>
      </c>
    </row>
    <row r="28" spans="1:3" s="161" customFormat="1" ht="18.75" outlineLevel="1" x14ac:dyDescent="0.25">
      <c r="A28" s="14" t="s">
        <v>1404</v>
      </c>
      <c r="B28" s="14" t="s">
        <v>1339</v>
      </c>
      <c r="C28" s="116" t="s">
        <v>1298</v>
      </c>
    </row>
    <row r="29" spans="1:3" s="161" customFormat="1" outlineLevel="1" x14ac:dyDescent="0.25">
      <c r="A29" s="162" t="s">
        <v>1340</v>
      </c>
      <c r="B29" s="18" t="s">
        <v>1341</v>
      </c>
      <c r="C29" s="19" t="s">
        <v>29</v>
      </c>
    </row>
    <row r="30" spans="1:3" s="161" customFormat="1" outlineLevel="1" x14ac:dyDescent="0.25">
      <c r="A30" s="162" t="s">
        <v>1342</v>
      </c>
      <c r="B30" s="18" t="s">
        <v>1343</v>
      </c>
      <c r="C30" s="19" t="s">
        <v>29</v>
      </c>
    </row>
    <row r="31" spans="1:3" s="161" customFormat="1" outlineLevel="1" x14ac:dyDescent="0.25">
      <c r="A31" s="162" t="s">
        <v>1344</v>
      </c>
      <c r="B31" s="18" t="s">
        <v>1345</v>
      </c>
      <c r="C31" s="19" t="s">
        <v>29</v>
      </c>
    </row>
    <row r="32" spans="1:3" s="161" customFormat="1" ht="30" outlineLevel="1" x14ac:dyDescent="0.25">
      <c r="A32" s="162" t="s">
        <v>1346</v>
      </c>
      <c r="B32" s="118" t="s">
        <v>1347</v>
      </c>
      <c r="C32" s="19" t="s">
        <v>29</v>
      </c>
    </row>
    <row r="33" spans="1:3" s="161" customFormat="1" outlineLevel="1" x14ac:dyDescent="0.25">
      <c r="A33" s="162" t="s">
        <v>1348</v>
      </c>
      <c r="B33" s="159" t="s">
        <v>1402</v>
      </c>
      <c r="C33" s="133" t="s">
        <v>1402</v>
      </c>
    </row>
    <row r="34" spans="1:3" s="161" customFormat="1" outlineLevel="1" x14ac:dyDescent="0.25">
      <c r="A34" s="162" t="s">
        <v>1349</v>
      </c>
      <c r="B34" s="159" t="s">
        <v>1402</v>
      </c>
      <c r="C34" s="133" t="s">
        <v>1402</v>
      </c>
    </row>
    <row r="35" spans="1:3" s="161" customFormat="1" outlineLevel="1" x14ac:dyDescent="0.25">
      <c r="A35" s="162" t="s">
        <v>1350</v>
      </c>
      <c r="B35" s="159" t="s">
        <v>1402</v>
      </c>
      <c r="C35" s="133" t="s">
        <v>1402</v>
      </c>
    </row>
    <row r="36" spans="1:3" s="161" customFormat="1" outlineLevel="1" x14ac:dyDescent="0.25">
      <c r="A36" s="162" t="s">
        <v>1351</v>
      </c>
      <c r="B36" s="159" t="s">
        <v>1402</v>
      </c>
      <c r="C36" s="133" t="s">
        <v>1402</v>
      </c>
    </row>
    <row r="37" spans="1:3" s="161" customFormat="1" outlineLevel="1" x14ac:dyDescent="0.25">
      <c r="A37" s="162" t="s">
        <v>1352</v>
      </c>
      <c r="B37" s="159" t="s">
        <v>1402</v>
      </c>
      <c r="C37" s="133" t="s">
        <v>1402</v>
      </c>
    </row>
    <row r="38" spans="1:3" s="161" customFormat="1" outlineLevel="1" x14ac:dyDescent="0.25">
      <c r="A38" s="162" t="s">
        <v>1353</v>
      </c>
      <c r="B38" s="159" t="s">
        <v>1402</v>
      </c>
      <c r="C38" s="133" t="s">
        <v>1402</v>
      </c>
    </row>
    <row r="39" spans="1:3" s="161" customFormat="1" outlineLevel="1" x14ac:dyDescent="0.25">
      <c r="A39" s="162" t="s">
        <v>1354</v>
      </c>
      <c r="B39" s="159" t="s">
        <v>1402</v>
      </c>
      <c r="C39" s="133" t="s">
        <v>1402</v>
      </c>
    </row>
    <row r="40" spans="1:3" s="161" customFormat="1" outlineLevel="1" x14ac:dyDescent="0.25">
      <c r="A40" s="162" t="s">
        <v>1355</v>
      </c>
      <c r="B40" s="166" t="s">
        <v>1402</v>
      </c>
      <c r="C40" s="133" t="s">
        <v>1402</v>
      </c>
    </row>
    <row r="41" spans="1:3" s="161" customFormat="1" outlineLevel="1" x14ac:dyDescent="0.25">
      <c r="A41" s="162" t="s">
        <v>1356</v>
      </c>
      <c r="B41" s="159" t="s">
        <v>1402</v>
      </c>
      <c r="C41" s="133" t="s">
        <v>1402</v>
      </c>
    </row>
    <row r="42" spans="1:3" s="161" customFormat="1" outlineLevel="1" x14ac:dyDescent="0.25">
      <c r="A42" s="162" t="s">
        <v>1357</v>
      </c>
      <c r="B42" s="159" t="s">
        <v>1402</v>
      </c>
      <c r="C42" s="133" t="s">
        <v>1402</v>
      </c>
    </row>
    <row r="43" spans="1:3" s="161" customFormat="1" outlineLevel="1" x14ac:dyDescent="0.25">
      <c r="A43" s="162" t="s">
        <v>1358</v>
      </c>
      <c r="B43" s="159" t="s">
        <v>1402</v>
      </c>
      <c r="C43" s="133" t="s">
        <v>1402</v>
      </c>
    </row>
    <row r="44" spans="1:3" s="161" customFormat="1" ht="18.75" x14ac:dyDescent="0.25">
      <c r="A44" s="14" t="s">
        <v>1406</v>
      </c>
      <c r="B44" s="14" t="s">
        <v>1359</v>
      </c>
      <c r="C44" s="116" t="s">
        <v>1360</v>
      </c>
    </row>
    <row r="45" spans="1:3" s="161" customFormat="1" x14ac:dyDescent="0.25">
      <c r="A45" s="162" t="s">
        <v>1361</v>
      </c>
      <c r="B45" s="117" t="s">
        <v>1362</v>
      </c>
      <c r="C45" s="19" t="s">
        <v>29</v>
      </c>
    </row>
    <row r="46" spans="1:3" s="161" customFormat="1" x14ac:dyDescent="0.25">
      <c r="A46" s="162" t="s">
        <v>1363</v>
      </c>
      <c r="B46" s="117" t="s">
        <v>1364</v>
      </c>
      <c r="C46" s="19" t="s">
        <v>577</v>
      </c>
    </row>
    <row r="47" spans="1:3" s="161" customFormat="1" x14ac:dyDescent="0.25">
      <c r="A47" s="162" t="s">
        <v>1365</v>
      </c>
      <c r="B47" s="117" t="s">
        <v>1366</v>
      </c>
      <c r="C47" s="19" t="s">
        <v>1367</v>
      </c>
    </row>
    <row r="48" spans="1:3" s="161" customFormat="1" outlineLevel="1" x14ac:dyDescent="0.25">
      <c r="A48" s="162" t="s">
        <v>1368</v>
      </c>
      <c r="B48" s="118" t="s">
        <v>1369</v>
      </c>
      <c r="C48" s="19" t="s">
        <v>1370</v>
      </c>
    </row>
    <row r="49" spans="1:3" s="161" customFormat="1" outlineLevel="1" x14ac:dyDescent="0.25">
      <c r="A49" s="162" t="s">
        <v>1371</v>
      </c>
      <c r="B49" s="145" t="s">
        <v>1402</v>
      </c>
      <c r="C49" s="133" t="s">
        <v>1402</v>
      </c>
    </row>
    <row r="50" spans="1:3" s="161" customFormat="1" outlineLevel="1" x14ac:dyDescent="0.25">
      <c r="A50" s="162" t="s">
        <v>1372</v>
      </c>
      <c r="B50" s="160" t="s">
        <v>1402</v>
      </c>
      <c r="C50" s="133" t="s">
        <v>1402</v>
      </c>
    </row>
    <row r="51" spans="1:3" s="161" customFormat="1" ht="18.75" x14ac:dyDescent="0.25">
      <c r="A51" s="14" t="s">
        <v>1407</v>
      </c>
      <c r="B51" s="14" t="s">
        <v>1373</v>
      </c>
      <c r="C51" s="116" t="s">
        <v>1298</v>
      </c>
    </row>
    <row r="52" spans="1:3" s="161" customFormat="1" x14ac:dyDescent="0.25">
      <c r="A52" s="162" t="s">
        <v>1374</v>
      </c>
      <c r="B52" s="18" t="s">
        <v>1375</v>
      </c>
      <c r="C52" s="19" t="s">
        <v>577</v>
      </c>
    </row>
    <row r="53" spans="1:3" s="161" customFormat="1" x14ac:dyDescent="0.25">
      <c r="A53" s="162" t="s">
        <v>1376</v>
      </c>
      <c r="B53" s="145" t="s">
        <v>1402</v>
      </c>
      <c r="C53" s="165" t="s">
        <v>1402</v>
      </c>
    </row>
    <row r="54" spans="1:3" s="161" customFormat="1" x14ac:dyDescent="0.25">
      <c r="A54" s="162" t="s">
        <v>1377</v>
      </c>
      <c r="B54" s="145" t="s">
        <v>1402</v>
      </c>
      <c r="C54" s="165" t="s">
        <v>1402</v>
      </c>
    </row>
    <row r="55" spans="1:3" s="161" customFormat="1" x14ac:dyDescent="0.25">
      <c r="A55" s="162" t="s">
        <v>1378</v>
      </c>
      <c r="B55" s="145" t="s">
        <v>1402</v>
      </c>
      <c r="C55" s="165" t="s">
        <v>1402</v>
      </c>
    </row>
    <row r="56" spans="1:3" s="161" customFormat="1" x14ac:dyDescent="0.25">
      <c r="A56" s="162" t="s">
        <v>1379</v>
      </c>
      <c r="B56" s="145" t="s">
        <v>1402</v>
      </c>
      <c r="C56" s="165" t="s">
        <v>1402</v>
      </c>
    </row>
    <row r="57" spans="1:3" s="161" customFormat="1" x14ac:dyDescent="0.25">
      <c r="A57" s="162" t="s">
        <v>1380</v>
      </c>
      <c r="B57" s="145" t="s">
        <v>1402</v>
      </c>
      <c r="C57" s="165" t="s">
        <v>1402</v>
      </c>
    </row>
    <row r="58" spans="1:3" hidden="1" x14ac:dyDescent="0.25">
      <c r="B58" s="25"/>
    </row>
    <row r="59" spans="1:3" hidden="1" x14ac:dyDescent="0.25">
      <c r="B59" s="25"/>
    </row>
    <row r="60" spans="1:3" hidden="1" x14ac:dyDescent="0.25">
      <c r="B60" s="25"/>
    </row>
    <row r="61" spans="1:3" hidden="1" x14ac:dyDescent="0.25">
      <c r="B61" s="25"/>
    </row>
    <row r="62" spans="1:3" hidden="1" x14ac:dyDescent="0.25">
      <c r="B62" s="25"/>
    </row>
    <row r="63" spans="1:3" hidden="1" x14ac:dyDescent="0.25">
      <c r="B63" s="25"/>
    </row>
    <row r="64" spans="1:3" hidden="1" x14ac:dyDescent="0.25">
      <c r="B64" s="25"/>
    </row>
    <row r="65" spans="2:2" hidden="1" x14ac:dyDescent="0.25">
      <c r="B65" s="25"/>
    </row>
    <row r="66" spans="2:2" hidden="1" x14ac:dyDescent="0.25">
      <c r="B66" s="25"/>
    </row>
    <row r="67" spans="2:2" hidden="1" x14ac:dyDescent="0.25">
      <c r="B67" s="25"/>
    </row>
    <row r="68" spans="2:2" hidden="1" x14ac:dyDescent="0.25">
      <c r="B68" s="25"/>
    </row>
    <row r="69" spans="2:2" hidden="1" x14ac:dyDescent="0.25">
      <c r="B69" s="25"/>
    </row>
    <row r="70" spans="2:2" hidden="1" x14ac:dyDescent="0.25">
      <c r="B70" s="25"/>
    </row>
    <row r="71" spans="2:2" hidden="1" x14ac:dyDescent="0.25">
      <c r="B71" s="25"/>
    </row>
    <row r="72" spans="2:2" hidden="1" x14ac:dyDescent="0.25">
      <c r="B72" s="25"/>
    </row>
    <row r="73" spans="2:2" hidden="1" x14ac:dyDescent="0.25">
      <c r="B73" s="25"/>
    </row>
    <row r="74" spans="2:2" hidden="1" x14ac:dyDescent="0.25">
      <c r="B74" s="25"/>
    </row>
    <row r="75" spans="2:2" hidden="1" x14ac:dyDescent="0.25">
      <c r="B75" s="25"/>
    </row>
    <row r="76" spans="2:2" hidden="1" x14ac:dyDescent="0.25">
      <c r="B76" s="25"/>
    </row>
    <row r="77" spans="2:2" hidden="1" x14ac:dyDescent="0.25">
      <c r="B77" s="25"/>
    </row>
    <row r="78" spans="2:2" hidden="1" x14ac:dyDescent="0.25">
      <c r="B78" s="25"/>
    </row>
    <row r="79" spans="2:2" hidden="1" x14ac:dyDescent="0.25">
      <c r="B79" s="25"/>
    </row>
    <row r="80" spans="2:2" hidden="1" x14ac:dyDescent="0.25">
      <c r="B80" s="25"/>
    </row>
    <row r="81" spans="2:2" hidden="1" x14ac:dyDescent="0.25">
      <c r="B81" s="25"/>
    </row>
    <row r="82" spans="2:2" hidden="1" x14ac:dyDescent="0.25">
      <c r="B82" s="25"/>
    </row>
    <row r="83" spans="2:2" hidden="1" x14ac:dyDescent="0.25">
      <c r="B83" s="25"/>
    </row>
    <row r="84" spans="2:2" hidden="1" x14ac:dyDescent="0.25">
      <c r="B84" s="25"/>
    </row>
    <row r="85" spans="2:2" hidden="1" x14ac:dyDescent="0.25">
      <c r="B85" s="25"/>
    </row>
    <row r="86" spans="2:2" hidden="1" x14ac:dyDescent="0.25">
      <c r="B86" s="25"/>
    </row>
    <row r="87" spans="2:2" hidden="1" x14ac:dyDescent="0.25">
      <c r="B87" s="25"/>
    </row>
    <row r="88" spans="2:2" hidden="1" x14ac:dyDescent="0.25">
      <c r="B88" s="25"/>
    </row>
    <row r="89" spans="2:2" hidden="1" x14ac:dyDescent="0.25">
      <c r="B89" s="25"/>
    </row>
    <row r="90" spans="2:2" hidden="1" x14ac:dyDescent="0.25">
      <c r="B90" s="25"/>
    </row>
    <row r="91" spans="2:2" hidden="1" x14ac:dyDescent="0.25">
      <c r="B91" s="25"/>
    </row>
    <row r="92" spans="2:2" hidden="1" x14ac:dyDescent="0.25">
      <c r="B92" s="25"/>
    </row>
    <row r="93" spans="2:2" hidden="1" x14ac:dyDescent="0.25">
      <c r="B93" s="25"/>
    </row>
    <row r="94" spans="2:2" hidden="1" x14ac:dyDescent="0.25">
      <c r="B94" s="25"/>
    </row>
    <row r="95" spans="2:2" hidden="1" x14ac:dyDescent="0.25">
      <c r="B95" s="25"/>
    </row>
    <row r="96" spans="2:2" hidden="1" x14ac:dyDescent="0.25">
      <c r="B96" s="25"/>
    </row>
    <row r="97" spans="2:2" hidden="1" x14ac:dyDescent="0.25">
      <c r="B97" s="25"/>
    </row>
    <row r="98" spans="2:2" hidden="1" x14ac:dyDescent="0.25">
      <c r="B98" s="25"/>
    </row>
    <row r="99" spans="2:2" hidden="1" x14ac:dyDescent="0.25">
      <c r="B99" s="25"/>
    </row>
    <row r="100" spans="2:2" hidden="1" x14ac:dyDescent="0.25">
      <c r="B100" s="25"/>
    </row>
    <row r="101" spans="2:2" hidden="1" x14ac:dyDescent="0.25">
      <c r="B101" s="25"/>
    </row>
    <row r="102" spans="2:2" hidden="1" x14ac:dyDescent="0.25">
      <c r="B102" s="25"/>
    </row>
    <row r="103" spans="2:2" hidden="1" x14ac:dyDescent="0.25">
      <c r="B103" s="3"/>
    </row>
    <row r="104" spans="2:2" hidden="1" x14ac:dyDescent="0.25">
      <c r="B104" s="3"/>
    </row>
    <row r="105" spans="2:2" hidden="1" x14ac:dyDescent="0.25">
      <c r="B105" s="3"/>
    </row>
    <row r="106" spans="2:2" hidden="1" x14ac:dyDescent="0.25">
      <c r="B106" s="3"/>
    </row>
    <row r="107" spans="2:2" hidden="1" x14ac:dyDescent="0.25">
      <c r="B107" s="3"/>
    </row>
    <row r="108" spans="2:2" hidden="1" x14ac:dyDescent="0.25">
      <c r="B108" s="3"/>
    </row>
    <row r="109" spans="2:2" hidden="1" x14ac:dyDescent="0.25">
      <c r="B109" s="3"/>
    </row>
    <row r="110" spans="2:2" hidden="1" x14ac:dyDescent="0.25">
      <c r="B110" s="3"/>
    </row>
    <row r="111" spans="2:2" hidden="1" x14ac:dyDescent="0.25">
      <c r="B111" s="3"/>
    </row>
    <row r="112" spans="2:2" hidden="1" x14ac:dyDescent="0.25">
      <c r="B112" s="3"/>
    </row>
    <row r="113" spans="2:2" hidden="1" x14ac:dyDescent="0.25">
      <c r="B113" s="25"/>
    </row>
    <row r="114" spans="2:2" hidden="1" x14ac:dyDescent="0.25">
      <c r="B114" s="25"/>
    </row>
    <row r="115" spans="2:2" hidden="1" x14ac:dyDescent="0.25">
      <c r="B115" s="25"/>
    </row>
    <row r="116" spans="2:2" hidden="1" x14ac:dyDescent="0.25">
      <c r="B116" s="25"/>
    </row>
    <row r="117" spans="2:2" hidden="1" x14ac:dyDescent="0.25">
      <c r="B117" s="25"/>
    </row>
    <row r="118" spans="2:2" hidden="1" x14ac:dyDescent="0.25">
      <c r="B118" s="25"/>
    </row>
    <row r="119" spans="2:2" hidden="1" x14ac:dyDescent="0.25">
      <c r="B119" s="25"/>
    </row>
    <row r="120" spans="2:2" hidden="1" x14ac:dyDescent="0.25">
      <c r="B120" s="25"/>
    </row>
    <row r="121" spans="2:2" hidden="1" x14ac:dyDescent="0.25">
      <c r="B121" s="56"/>
    </row>
    <row r="122" spans="2:2" hidden="1" x14ac:dyDescent="0.25">
      <c r="B122" s="25"/>
    </row>
    <row r="123" spans="2:2" hidden="1" x14ac:dyDescent="0.25">
      <c r="B123" s="25"/>
    </row>
    <row r="124" spans="2:2" hidden="1" x14ac:dyDescent="0.25">
      <c r="B124" s="25"/>
    </row>
    <row r="125" spans="2:2" hidden="1" x14ac:dyDescent="0.25">
      <c r="B125" s="25"/>
    </row>
    <row r="126" spans="2:2" hidden="1" x14ac:dyDescent="0.25">
      <c r="B126" s="25"/>
    </row>
    <row r="127" spans="2:2" hidden="1" x14ac:dyDescent="0.25">
      <c r="B127" s="25"/>
    </row>
    <row r="128" spans="2:2" hidden="1" x14ac:dyDescent="0.25">
      <c r="B128" s="25"/>
    </row>
    <row r="129" spans="2:2" hidden="1" x14ac:dyDescent="0.25">
      <c r="B129" s="25"/>
    </row>
    <row r="130" spans="2:2" hidden="1" x14ac:dyDescent="0.25">
      <c r="B130" s="25"/>
    </row>
    <row r="131" spans="2:2" hidden="1" x14ac:dyDescent="0.25">
      <c r="B131" s="25"/>
    </row>
    <row r="132" spans="2:2" hidden="1" x14ac:dyDescent="0.25">
      <c r="B132" s="25"/>
    </row>
    <row r="133" spans="2:2" hidden="1" x14ac:dyDescent="0.25">
      <c r="B133" s="25"/>
    </row>
    <row r="134" spans="2:2" hidden="1" x14ac:dyDescent="0.25">
      <c r="B134" s="25"/>
    </row>
    <row r="135" spans="2:2" hidden="1" x14ac:dyDescent="0.25">
      <c r="B135" s="25"/>
    </row>
    <row r="136" spans="2:2" hidden="1" x14ac:dyDescent="0.25">
      <c r="B136" s="25"/>
    </row>
    <row r="137" spans="2:2" hidden="1" x14ac:dyDescent="0.25">
      <c r="B137" s="25"/>
    </row>
    <row r="138" spans="2:2" hidden="1" x14ac:dyDescent="0.25">
      <c r="B138" s="25"/>
    </row>
    <row r="140" spans="2:2" hidden="1" x14ac:dyDescent="0.25">
      <c r="B140" s="25"/>
    </row>
    <row r="141" spans="2:2" hidden="1" x14ac:dyDescent="0.25">
      <c r="B141" s="25"/>
    </row>
    <row r="142" spans="2:2" hidden="1" x14ac:dyDescent="0.25">
      <c r="B142" s="25"/>
    </row>
    <row r="147" spans="2:2" hidden="1" x14ac:dyDescent="0.25">
      <c r="B147" s="12"/>
    </row>
    <row r="148" spans="2:2" hidden="1" x14ac:dyDescent="0.25">
      <c r="B148" s="119"/>
    </row>
    <row r="154" spans="2:2" hidden="1" x14ac:dyDescent="0.25">
      <c r="B154" s="27"/>
    </row>
    <row r="155" spans="2:2" hidden="1" x14ac:dyDescent="0.25">
      <c r="B155" s="25"/>
    </row>
    <row r="157" spans="2:2" hidden="1" x14ac:dyDescent="0.25">
      <c r="B157" s="25"/>
    </row>
    <row r="158" spans="2:2" hidden="1" x14ac:dyDescent="0.25">
      <c r="B158" s="25"/>
    </row>
    <row r="159" spans="2:2" hidden="1" x14ac:dyDescent="0.25">
      <c r="B159" s="25"/>
    </row>
    <row r="160" spans="2:2" hidden="1" x14ac:dyDescent="0.25">
      <c r="B160" s="25"/>
    </row>
    <row r="161" spans="2:2" hidden="1" x14ac:dyDescent="0.25">
      <c r="B161" s="25"/>
    </row>
    <row r="162" spans="2:2" hidden="1" x14ac:dyDescent="0.25">
      <c r="B162" s="25"/>
    </row>
    <row r="163" spans="2:2" hidden="1" x14ac:dyDescent="0.25">
      <c r="B163" s="25"/>
    </row>
    <row r="164" spans="2:2" hidden="1" x14ac:dyDescent="0.25">
      <c r="B164" s="25"/>
    </row>
    <row r="165" spans="2:2" hidden="1" x14ac:dyDescent="0.25">
      <c r="B165" s="25"/>
    </row>
    <row r="166" spans="2:2" hidden="1" x14ac:dyDescent="0.25">
      <c r="B166" s="25"/>
    </row>
    <row r="167" spans="2:2" hidden="1" x14ac:dyDescent="0.25">
      <c r="B167" s="25"/>
    </row>
    <row r="168" spans="2:2" hidden="1" x14ac:dyDescent="0.25">
      <c r="B168" s="25"/>
    </row>
    <row r="265" spans="2:2" hidden="1" x14ac:dyDescent="0.25">
      <c r="B265" s="54"/>
    </row>
    <row r="266" spans="2:2" hidden="1" x14ac:dyDescent="0.25">
      <c r="B266" s="25"/>
    </row>
    <row r="267" spans="2:2" hidden="1" x14ac:dyDescent="0.25">
      <c r="B267" s="25"/>
    </row>
    <row r="270" spans="2:2" hidden="1" x14ac:dyDescent="0.25">
      <c r="B270" s="25"/>
    </row>
    <row r="286" spans="2:2" hidden="1" x14ac:dyDescent="0.25">
      <c r="B286" s="54"/>
    </row>
    <row r="316" spans="2:2" hidden="1" x14ac:dyDescent="0.25">
      <c r="B316" s="12"/>
    </row>
    <row r="317" spans="2:2" hidden="1" x14ac:dyDescent="0.25">
      <c r="B317" s="25"/>
    </row>
    <row r="319" spans="2:2" hidden="1" x14ac:dyDescent="0.25">
      <c r="B319" s="25"/>
    </row>
    <row r="320" spans="2:2" hidden="1" x14ac:dyDescent="0.25">
      <c r="B320" s="25"/>
    </row>
    <row r="321" spans="2:2" hidden="1" x14ac:dyDescent="0.25">
      <c r="B321" s="25"/>
    </row>
    <row r="322" spans="2:2" hidden="1" x14ac:dyDescent="0.25">
      <c r="B322" s="25"/>
    </row>
    <row r="323" spans="2:2" hidden="1" x14ac:dyDescent="0.25">
      <c r="B323" s="25"/>
    </row>
    <row r="324" spans="2:2" hidden="1" x14ac:dyDescent="0.25">
      <c r="B324" s="25"/>
    </row>
    <row r="325" spans="2:2" hidden="1" x14ac:dyDescent="0.25">
      <c r="B325" s="25"/>
    </row>
    <row r="326" spans="2:2" hidden="1" x14ac:dyDescent="0.25">
      <c r="B326" s="25"/>
    </row>
    <row r="327" spans="2:2" hidden="1" x14ac:dyDescent="0.25">
      <c r="B327" s="25"/>
    </row>
    <row r="328" spans="2:2" hidden="1" x14ac:dyDescent="0.25">
      <c r="B328" s="25"/>
    </row>
    <row r="329" spans="2:2" hidden="1" x14ac:dyDescent="0.25">
      <c r="B329" s="25"/>
    </row>
    <row r="330" spans="2:2" hidden="1" x14ac:dyDescent="0.25">
      <c r="B330" s="25"/>
    </row>
    <row r="342" spans="2:2" hidden="1" x14ac:dyDescent="0.25">
      <c r="B342" s="25"/>
    </row>
    <row r="343" spans="2:2" hidden="1" x14ac:dyDescent="0.25">
      <c r="B343" s="25"/>
    </row>
    <row r="344" spans="2:2" hidden="1" x14ac:dyDescent="0.25">
      <c r="B344" s="25"/>
    </row>
    <row r="345" spans="2:2" hidden="1" x14ac:dyDescent="0.25">
      <c r="B345" s="25"/>
    </row>
    <row r="346" spans="2:2" hidden="1" x14ac:dyDescent="0.25">
      <c r="B346" s="25"/>
    </row>
    <row r="347" spans="2:2" hidden="1" x14ac:dyDescent="0.25">
      <c r="B347" s="25"/>
    </row>
    <row r="348" spans="2:2" hidden="1" x14ac:dyDescent="0.25">
      <c r="B348" s="25"/>
    </row>
    <row r="349" spans="2:2" hidden="1" x14ac:dyDescent="0.25">
      <c r="B349" s="25"/>
    </row>
    <row r="350" spans="2:2" hidden="1" x14ac:dyDescent="0.25">
      <c r="B350" s="25"/>
    </row>
    <row r="352" spans="2:2" hidden="1" x14ac:dyDescent="0.25">
      <c r="B352" s="25"/>
    </row>
    <row r="353" spans="2:2" hidden="1" x14ac:dyDescent="0.25">
      <c r="B353" s="25"/>
    </row>
    <row r="354" spans="2:2" hidden="1" x14ac:dyDescent="0.25">
      <c r="B354" s="25"/>
    </row>
    <row r="355" spans="2:2" hidden="1" x14ac:dyDescent="0.25">
      <c r="B355" s="25"/>
    </row>
    <row r="356" spans="2:2" hidden="1" x14ac:dyDescent="0.25">
      <c r="B356" s="25"/>
    </row>
    <row r="358" spans="2:2" hidden="1" x14ac:dyDescent="0.25">
      <c r="B358" s="25"/>
    </row>
    <row r="361" spans="2:2" hidden="1" x14ac:dyDescent="0.25">
      <c r="B361" s="25"/>
    </row>
    <row r="364" spans="2:2" hidden="1" x14ac:dyDescent="0.25">
      <c r="B364" s="25"/>
    </row>
    <row r="365" spans="2:2" hidden="1" x14ac:dyDescent="0.25">
      <c r="B365" s="25"/>
    </row>
    <row r="366" spans="2:2" hidden="1" x14ac:dyDescent="0.25">
      <c r="B366" s="25"/>
    </row>
    <row r="367" spans="2:2" hidden="1" x14ac:dyDescent="0.25">
      <c r="B367" s="25"/>
    </row>
    <row r="368" spans="2:2" hidden="1" x14ac:dyDescent="0.25">
      <c r="B368" s="25"/>
    </row>
    <row r="369" spans="2:2" hidden="1" x14ac:dyDescent="0.25">
      <c r="B369" s="25"/>
    </row>
    <row r="370" spans="2:2" hidden="1" x14ac:dyDescent="0.25">
      <c r="B370" s="25"/>
    </row>
    <row r="371" spans="2:2" hidden="1" x14ac:dyDescent="0.25">
      <c r="B371" s="25"/>
    </row>
    <row r="372" spans="2:2" hidden="1" x14ac:dyDescent="0.25">
      <c r="B372" s="25"/>
    </row>
    <row r="373" spans="2:2" hidden="1" x14ac:dyDescent="0.25">
      <c r="B373" s="25"/>
    </row>
    <row r="374" spans="2:2" hidden="1" x14ac:dyDescent="0.25">
      <c r="B374" s="25"/>
    </row>
    <row r="375" spans="2:2" hidden="1" x14ac:dyDescent="0.25">
      <c r="B375" s="25"/>
    </row>
    <row r="376" spans="2:2" hidden="1" x14ac:dyDescent="0.25">
      <c r="B376" s="25"/>
    </row>
    <row r="377" spans="2:2" hidden="1" x14ac:dyDescent="0.25">
      <c r="B377" s="25"/>
    </row>
    <row r="378" spans="2:2" hidden="1" x14ac:dyDescent="0.25">
      <c r="B378" s="25"/>
    </row>
    <row r="379" spans="2:2" hidden="1" x14ac:dyDescent="0.25">
      <c r="B379" s="25"/>
    </row>
    <row r="380" spans="2:2" hidden="1" x14ac:dyDescent="0.25">
      <c r="B380" s="25"/>
    </row>
    <row r="381" spans="2:2" hidden="1" x14ac:dyDescent="0.25">
      <c r="B381" s="25"/>
    </row>
    <row r="382" spans="2:2" hidden="1" x14ac:dyDescent="0.25">
      <c r="B382" s="25"/>
    </row>
    <row r="386" spans="2:2" hidden="1" x14ac:dyDescent="0.25">
      <c r="B386" s="12"/>
    </row>
    <row r="403" spans="2:2" hidden="1" x14ac:dyDescent="0.25">
      <c r="B403" s="120"/>
    </row>
    <row r="10000" spans="52:52" hidden="1" x14ac:dyDescent="0.25">
      <c r="AZ10000"/>
    </row>
  </sheetData>
  <protectedRanges>
    <protectedRange sqref="B21 C52:C88 B52 B24:B27 C13:C20 C29:C31 A53:B88 C23:C27 C6:C11 B32:C43" name="Glossary_1"/>
  </protectedRanges>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55</vt:i4>
      </vt:variant>
    </vt:vector>
  </HeadingPairs>
  <TitlesOfParts>
    <vt:vector size="59" baseType="lpstr">
      <vt:lpstr>Disclaimer</vt:lpstr>
      <vt:lpstr>A. HTT General</vt:lpstr>
      <vt:lpstr>B1. HTT Mortgage Assets</vt:lpstr>
      <vt:lpstr>C. HTT Harmonised Glossary</vt:lpstr>
      <vt:lpstr>'A. HTT General'!ColumnTitle_018d9536c25f4f68bb39ec54d627f613</vt:lpstr>
      <vt:lpstr>'A. HTT General'!ColumnTitle_0c50ee360ef54a368dd8a5ad0fa0ec7a</vt:lpstr>
      <vt:lpstr>'B1. HTT Mortgage Assets'!ColumnTitle_13d50444572248d9a9a6d97a6910da92</vt:lpstr>
      <vt:lpstr>'A. HTT General'!ColumnTitle_18315221330846c28c9cd251f886b75c</vt:lpstr>
      <vt:lpstr>'A. HTT General'!ColumnTitle_1c5160f924d34b2c9d07e53ef1dab3a9</vt:lpstr>
      <vt:lpstr>'B1. HTT Mortgage Assets'!ColumnTitle_2287d7bb2a2943df8c7967a5d9dd914b</vt:lpstr>
      <vt:lpstr>'B1. HTT Mortgage Assets'!ColumnTitle_243e438c673249478232340b82099904</vt:lpstr>
      <vt:lpstr>'B1. HTT Mortgage Assets'!ColumnTitle_25f1d254c8cd4538bb54527382d2a178</vt:lpstr>
      <vt:lpstr>'B1. HTT Mortgage Assets'!ColumnTitle_2a7cbfd292c9488aa728a6bee9f114fe</vt:lpstr>
      <vt:lpstr>'B1. HTT Mortgage Assets'!ColumnTitle_2b5f355cb5aa4ab8ae11e884301edd39</vt:lpstr>
      <vt:lpstr>'B1. HTT Mortgage Assets'!ColumnTitle_2cb26c8cf4d6483fa2667a2fd90e555b</vt:lpstr>
      <vt:lpstr>'B1. HTT Mortgage Assets'!ColumnTitle_309e1421f16a4ecd8cb6a521067c7c06</vt:lpstr>
      <vt:lpstr>'B1. HTT Mortgage Assets'!ColumnTitle_37d2bcbb4c0d41cfa73d0b1cd0d8ce34</vt:lpstr>
      <vt:lpstr>'B1. HTT Mortgage Assets'!ColumnTitle_45323b8540bd49ec8f5caf08f351d87f</vt:lpstr>
      <vt:lpstr>'A. HTT General'!ColumnTitle_502998b741d046d98d678f75be38c13a</vt:lpstr>
      <vt:lpstr>'B1. HTT Mortgage Assets'!ColumnTitle_534e39c323614d51b60275175b8402c1</vt:lpstr>
      <vt:lpstr>'B1. HTT Mortgage Assets'!ColumnTitle_539e725edc674281ac9f71ec49455bb3</vt:lpstr>
      <vt:lpstr>'B1. HTT Mortgage Assets'!ColumnTitle_57a44f2f6d044c97a9ffafb27e8ecaa2</vt:lpstr>
      <vt:lpstr>'B1. HTT Mortgage Assets'!ColumnTitle_5c2136a9b6da42bcab583953919c1dc6</vt:lpstr>
      <vt:lpstr>'B1. HTT Mortgage Assets'!ColumnTitle_5c50d571b8e84ef2ab31b9b4e2318e14</vt:lpstr>
      <vt:lpstr>'C. HTT Harmonised Glossary'!ColumnTitle_60a394dcfa7a45bcbf35dcf2f3449f82</vt:lpstr>
      <vt:lpstr>'A. HTT General'!ColumnTitle_689c26e116c84017ade0c5d4f43dffc5</vt:lpstr>
      <vt:lpstr>'B1. HTT Mortgage Assets'!ColumnTitle_6aeb93f144734be8964e6847c1c8a807</vt:lpstr>
      <vt:lpstr>'A. HTT General'!ColumnTitle_6f94eda2d587414187404d031a5c95d3</vt:lpstr>
      <vt:lpstr>'B1. HTT Mortgage Assets'!ColumnTitle_724e4761912c478488ebb84d43e7f379</vt:lpstr>
      <vt:lpstr>'B1. HTT Mortgage Assets'!ColumnTitle_77d1a13bad764b338cf30e117f9cf9aa</vt:lpstr>
      <vt:lpstr>'B1. HTT Mortgage Assets'!ColumnTitle_7d04e3d0c1d743049ca83fc982680551</vt:lpstr>
      <vt:lpstr>'A. HTT General'!ColumnTitle_81b1961cd22c4c979e4b0adce06a6870</vt:lpstr>
      <vt:lpstr>'B1. HTT Mortgage Assets'!ColumnTitle_85b228c5b234453eb665fa7e1ea4b28b</vt:lpstr>
      <vt:lpstr>'A. HTT General'!ColumnTitle_9152e3d2ca1241df82d96ac33eedab3b</vt:lpstr>
      <vt:lpstr>'B1. HTT Mortgage Assets'!ColumnTitle_9a40332004bf4423b035d3c77cbd3709</vt:lpstr>
      <vt:lpstr>'B1. HTT Mortgage Assets'!ColumnTitle_9a5b2b1a4d214762bc744a81d38df8c6</vt:lpstr>
      <vt:lpstr>'B1. HTT Mortgage Assets'!ColumnTitle_9a6ee812de1a40639bbc25863233ba65</vt:lpstr>
      <vt:lpstr>'A. HTT General'!ColumnTitle_9fc31e8bb87242d58cd48ae1a2741990</vt:lpstr>
      <vt:lpstr>'A. HTT General'!ColumnTitle_a8a0d91b382b49c19db727fe79c640f6</vt:lpstr>
      <vt:lpstr>'A. HTT General'!ColumnTitle_ac74c1a4f0584173b89451e1f8a2bc31</vt:lpstr>
      <vt:lpstr>'B1. HTT Mortgage Assets'!ColumnTitle_b55cecfef0b3466c9e93154d1041e312</vt:lpstr>
      <vt:lpstr>'A. HTT General'!ColumnTitle_b7b31f2631634288b92351b4678c2241</vt:lpstr>
      <vt:lpstr>'B1. HTT Mortgage Assets'!ColumnTitle_b94d12fb5dff44dba44e3e944a55a3c6</vt:lpstr>
      <vt:lpstr>'B1. HTT Mortgage Assets'!ColumnTitle_c840e1876b014f56a543947872dc4ce1</vt:lpstr>
      <vt:lpstr>'B1. HTT Mortgage Assets'!ColumnTitle_cd739f8398f84a2c8b5b01747e9ab050</vt:lpstr>
      <vt:lpstr>'B1. HTT Mortgage Assets'!ColumnTitle_d3df3bdc891041bb8d3f4360e842a8a6</vt:lpstr>
      <vt:lpstr>'B1. HTT Mortgage Assets'!ColumnTitle_d7512dc718c946e6822363ed5f1ce9df</vt:lpstr>
      <vt:lpstr>'C. HTT Harmonised Glossary'!ColumnTitle_d9645bbc05f14614bca185f2d2ae082c</vt:lpstr>
      <vt:lpstr>'B1. HTT Mortgage Assets'!ColumnTitle_dc2f3ce63041407aaa220f56ba373466</vt:lpstr>
      <vt:lpstr>'B1. HTT Mortgage Assets'!ColumnTitle_e33f87c624044451819943385fa3d55c</vt:lpstr>
      <vt:lpstr>'B1. HTT Mortgage Assets'!ColumnTitle_e41545dbe7e04d9ebd46f7564a6f5f2e</vt:lpstr>
      <vt:lpstr>'B1. HTT Mortgage Assets'!ColumnTitle_e9555f20a3244a9eb1691a2c395a19e4</vt:lpstr>
      <vt:lpstr>'B1. HTT Mortgage Assets'!ColumnTitle_eda6d738fdf94f70bc31524e4d051ad7</vt:lpstr>
      <vt:lpstr>'A. HTT General'!ColumnTitle_ee42710512e24481af5ecfd9c4924a48</vt:lpstr>
      <vt:lpstr>'C. HTT Harmonised Glossary'!ColumnTitle_f524c1ec209340fd9e2feae9d3165d67</vt:lpstr>
      <vt:lpstr>'A. HTT General'!ColumnTitle_f58baea871dc47ffa26a730a682986bb</vt:lpstr>
      <vt:lpstr>'B1. HTT Mortgage Assets'!ColumnTitle_fb1c6ed4feb34b5bb6fe1181bfa48e2f</vt:lpstr>
      <vt:lpstr>'B1. HTT Mortgage Assets'!ColumnTitle_fb736f141958476c932df240b884dd45</vt:lpstr>
      <vt:lpstr>'C. HTT Harmonised Glossary'!Title_a3a1278e13114a138ff0097ab838423a</vt:lpstr>
    </vt:vector>
  </TitlesOfParts>
  <Company>BLL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Harmonised Transparency Template</dc:title>
  <dc:creator>Shimon Bukowski</dc:creator>
  <cp:lastModifiedBy>Shimon Bukowski</cp:lastModifiedBy>
  <dcterms:created xsi:type="dcterms:W3CDTF">2026-04-27T13:46:47Z</dcterms:created>
  <dcterms:modified xsi:type="dcterms:W3CDTF">2026-05-10T11:09:34Z</dcterms:modified>
  <dc:language>אנגלית</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54cbb2-29ed-4ffe-af90-a08465e0dd2c_Enabled">
    <vt:lpwstr>true</vt:lpwstr>
  </property>
  <property fmtid="{D5CDD505-2E9C-101B-9397-08002B2CF9AE}" pid="3" name="MSIP_Label_c754cbb2-29ed-4ffe-af90-a08465e0dd2c_SetDate">
    <vt:lpwstr>2026-04-28T18:13:12Z</vt:lpwstr>
  </property>
  <property fmtid="{D5CDD505-2E9C-101B-9397-08002B2CF9AE}" pid="4" name="MSIP_Label_c754cbb2-29ed-4ffe-af90-a08465e0dd2c_Method">
    <vt:lpwstr>Privileged</vt:lpwstr>
  </property>
  <property fmtid="{D5CDD505-2E9C-101B-9397-08002B2CF9AE}" pid="5" name="MSIP_Label_c754cbb2-29ed-4ffe-af90-a08465e0dd2c_Name">
    <vt:lpwstr>Unrestricted</vt:lpwstr>
  </property>
  <property fmtid="{D5CDD505-2E9C-101B-9397-08002B2CF9AE}" pid="6" name="MSIP_Label_c754cbb2-29ed-4ffe-af90-a08465e0dd2c_SiteId">
    <vt:lpwstr>c4b62f1d-01e0-4107-a0cc-5ac886858b23</vt:lpwstr>
  </property>
  <property fmtid="{D5CDD505-2E9C-101B-9397-08002B2CF9AE}" pid="7" name="MSIP_Label_c754cbb2-29ed-4ffe-af90-a08465e0dd2c_ActionId">
    <vt:lpwstr>c584bf8f-f41f-4e32-af3f-8a26918d3488</vt:lpwstr>
  </property>
  <property fmtid="{D5CDD505-2E9C-101B-9397-08002B2CF9AE}" pid="8" name="MSIP_Label_c754cbb2-29ed-4ffe-af90-a08465e0dd2c_ContentBits">
    <vt:lpwstr>0</vt:lpwstr>
  </property>
  <property fmtid="{D5CDD505-2E9C-101B-9397-08002B2CF9AE}" pid="9" name="MSIP_Label_c754cbb2-29ed-4ffe-af90-a08465e0dd2c_Tag">
    <vt:lpwstr>10, 0, 1, 1</vt:lpwstr>
  </property>
</Properties>
</file>